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E303" i="9" s="1"/>
  <c r="F303" i="9"/>
  <c r="H302" i="9"/>
  <c r="G302" i="9"/>
  <c r="E302" i="9" s="1"/>
  <c r="B302" i="9" s="1"/>
  <c r="F302" i="9"/>
  <c r="H301" i="9"/>
  <c r="E301" i="9" s="1"/>
  <c r="B301" i="9" s="1"/>
  <c r="G301" i="9"/>
  <c r="F301" i="9"/>
  <c r="H300" i="9"/>
  <c r="G300" i="9"/>
  <c r="E300" i="9" s="1"/>
  <c r="B300" i="9" s="1"/>
  <c r="F300" i="9"/>
  <c r="H299" i="9"/>
  <c r="E299" i="9" s="1"/>
  <c r="G299" i="9"/>
  <c r="F299" i="9"/>
  <c r="H298" i="9"/>
  <c r="G298" i="9"/>
  <c r="E298" i="9" s="1"/>
  <c r="B298" i="9" s="1"/>
  <c r="F298" i="9"/>
  <c r="H297" i="9"/>
  <c r="E297" i="9" s="1"/>
  <c r="G297" i="9"/>
  <c r="F297" i="9"/>
  <c r="B297" i="9"/>
  <c r="H296" i="9"/>
  <c r="E296" i="9" s="1"/>
  <c r="B296" i="9" s="1"/>
  <c r="G296" i="9"/>
  <c r="F296" i="9"/>
  <c r="H295" i="9"/>
  <c r="E295" i="9" s="1"/>
  <c r="B295" i="9" s="1"/>
  <c r="G295" i="9"/>
  <c r="F295" i="9"/>
  <c r="H294" i="9"/>
  <c r="G294" i="9"/>
  <c r="F294" i="9"/>
  <c r="H293" i="9"/>
  <c r="G293" i="9"/>
  <c r="E293" i="9" s="1"/>
  <c r="B293" i="9" s="1"/>
  <c r="F293" i="9"/>
  <c r="H292" i="9"/>
  <c r="G292" i="9"/>
  <c r="F292" i="9"/>
  <c r="E292" i="9"/>
  <c r="B292" i="9" s="1"/>
  <c r="F291" i="9"/>
  <c r="F290" i="9"/>
  <c r="H289" i="9"/>
  <c r="G289" i="9"/>
  <c r="E289" i="9" s="1"/>
  <c r="F289" i="9"/>
  <c r="B289" i="9"/>
  <c r="H288" i="9"/>
  <c r="G288" i="9"/>
  <c r="F288" i="9"/>
  <c r="H287" i="9"/>
  <c r="G287" i="9"/>
  <c r="F287" i="9"/>
  <c r="H286" i="9"/>
  <c r="G286" i="9"/>
  <c r="F286" i="9"/>
  <c r="F285" i="9"/>
  <c r="H284" i="9"/>
  <c r="E284" i="9" s="1"/>
  <c r="G284" i="9"/>
  <c r="F284" i="9"/>
  <c r="B284" i="9"/>
  <c r="H283" i="9"/>
  <c r="G283" i="9"/>
  <c r="F283" i="9"/>
  <c r="E283" i="9"/>
  <c r="B283" i="9" s="1"/>
  <c r="H282" i="9"/>
  <c r="G282" i="9"/>
  <c r="E282" i="9" s="1"/>
  <c r="F282" i="9"/>
  <c r="F281" i="9"/>
  <c r="F280" i="9"/>
  <c r="F279" i="9"/>
  <c r="F277" i="9" s="1"/>
  <c r="F278" i="9"/>
  <c r="F276" i="9"/>
  <c r="L275" i="9"/>
  <c r="F275" i="9" s="1"/>
  <c r="H275" i="9"/>
  <c r="F274" i="9"/>
  <c r="I273" i="9"/>
  <c r="H273" i="9"/>
  <c r="F273" i="9"/>
  <c r="E273" i="9"/>
  <c r="B273" i="9" s="1"/>
  <c r="E272" i="9"/>
  <c r="M271" i="9"/>
  <c r="L271" i="9"/>
  <c r="F271" i="9" s="1"/>
  <c r="B271" i="9" s="1"/>
  <c r="E271" i="9"/>
  <c r="M270" i="9"/>
  <c r="F270" i="9" s="1"/>
  <c r="B270" i="9" s="1"/>
  <c r="L270" i="9"/>
  <c r="E270" i="9"/>
  <c r="M269" i="9"/>
  <c r="L269" i="9"/>
  <c r="F269" i="9"/>
  <c r="E269" i="9"/>
  <c r="B269" i="9" s="1"/>
  <c r="M268" i="9"/>
  <c r="L268" i="9"/>
  <c r="F268" i="9"/>
  <c r="B268" i="9" s="1"/>
  <c r="E268" i="9"/>
  <c r="M267" i="9"/>
  <c r="L267" i="9"/>
  <c r="F267" i="9" s="1"/>
  <c r="B267" i="9" s="1"/>
  <c r="E267" i="9"/>
  <c r="M266" i="9"/>
  <c r="F266" i="9" s="1"/>
  <c r="B266" i="9" s="1"/>
  <c r="L266" i="9"/>
  <c r="E266" i="9"/>
  <c r="M265" i="9"/>
  <c r="L265" i="9"/>
  <c r="F265" i="9"/>
  <c r="E265" i="9"/>
  <c r="B265" i="9" s="1"/>
  <c r="M264" i="9"/>
  <c r="L264" i="9"/>
  <c r="F264" i="9"/>
  <c r="B264" i="9" s="1"/>
  <c r="E264" i="9"/>
  <c r="M263" i="9"/>
  <c r="L263" i="9"/>
  <c r="F263" i="9" s="1"/>
  <c r="B263" i="9" s="1"/>
  <c r="E263" i="9"/>
  <c r="M262" i="9"/>
  <c r="F262" i="9" s="1"/>
  <c r="L262" i="9"/>
  <c r="E262" i="9"/>
  <c r="B262" i="9"/>
  <c r="M261" i="9"/>
  <c r="L261" i="9"/>
  <c r="F261" i="9"/>
  <c r="E261" i="9"/>
  <c r="B261" i="9" s="1"/>
  <c r="M260" i="9"/>
  <c r="L260" i="9"/>
  <c r="F260" i="9"/>
  <c r="B260" i="9" s="1"/>
  <c r="E260" i="9"/>
  <c r="M259" i="9"/>
  <c r="L259" i="9"/>
  <c r="F259" i="9" s="1"/>
  <c r="B259" i="9" s="1"/>
  <c r="E259" i="9"/>
  <c r="M258" i="9"/>
  <c r="F258" i="9" s="1"/>
  <c r="L258" i="9"/>
  <c r="E258" i="9"/>
  <c r="B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F246" i="9" s="1"/>
  <c r="L246" i="9"/>
  <c r="E246" i="9"/>
  <c r="B246" i="9"/>
  <c r="M245" i="9"/>
  <c r="L245" i="9"/>
  <c r="F245" i="9"/>
  <c r="E245" i="9"/>
  <c r="B245" i="9" s="1"/>
  <c r="M244" i="9"/>
  <c r="L244" i="9"/>
  <c r="F244" i="9"/>
  <c r="B244" i="9" s="1"/>
  <c r="E244" i="9"/>
  <c r="M243" i="9"/>
  <c r="L243" i="9"/>
  <c r="F243" i="9" s="1"/>
  <c r="B243" i="9" s="1"/>
  <c r="E243" i="9"/>
  <c r="M242" i="9"/>
  <c r="F242" i="9" s="1"/>
  <c r="L242" i="9"/>
  <c r="E242" i="9"/>
  <c r="B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B234" i="9" s="1"/>
  <c r="L234" i="9"/>
  <c r="E234" i="9"/>
  <c r="M233" i="9"/>
  <c r="L233" i="9"/>
  <c r="F233" i="9" s="1"/>
  <c r="E233" i="9"/>
  <c r="M232" i="9"/>
  <c r="L232" i="9"/>
  <c r="F232" i="9"/>
  <c r="B232" i="9" s="1"/>
  <c r="E232" i="9"/>
  <c r="M231" i="9"/>
  <c r="L231" i="9"/>
  <c r="F231" i="9" s="1"/>
  <c r="B231" i="9" s="1"/>
  <c r="E231" i="9"/>
  <c r="M230" i="9"/>
  <c r="F230" i="9" s="1"/>
  <c r="L230" i="9"/>
  <c r="E230" i="9"/>
  <c r="B230" i="9"/>
  <c r="M229" i="9"/>
  <c r="L229" i="9"/>
  <c r="F229" i="9"/>
  <c r="E229" i="9"/>
  <c r="B229" i="9" s="1"/>
  <c r="M228" i="9"/>
  <c r="L228" i="9"/>
  <c r="F228" i="9"/>
  <c r="B228" i="9" s="1"/>
  <c r="E228" i="9"/>
  <c r="M227" i="9"/>
  <c r="L227" i="9"/>
  <c r="F227" i="9" s="1"/>
  <c r="B227" i="9" s="1"/>
  <c r="E227" i="9"/>
  <c r="M226" i="9"/>
  <c r="F226" i="9" s="1"/>
  <c r="B226" i="9" s="1"/>
  <c r="L226" i="9"/>
  <c r="E226" i="9"/>
  <c r="M225" i="9"/>
  <c r="L225" i="9"/>
  <c r="F225" i="9"/>
  <c r="E225" i="9"/>
  <c r="B225" i="9" s="1"/>
  <c r="M224" i="9"/>
  <c r="L224" i="9"/>
  <c r="F224" i="9"/>
  <c r="B224" i="9" s="1"/>
  <c r="E224" i="9"/>
  <c r="M223" i="9"/>
  <c r="L223" i="9"/>
  <c r="F223" i="9" s="1"/>
  <c r="B223" i="9" s="1"/>
  <c r="E223" i="9"/>
  <c r="M222" i="9"/>
  <c r="F222" i="9" s="1"/>
  <c r="B222" i="9" s="1"/>
  <c r="L222" i="9"/>
  <c r="E222" i="9"/>
  <c r="M221" i="9"/>
  <c r="L221" i="9"/>
  <c r="F221" i="9"/>
  <c r="E221" i="9"/>
  <c r="B221" i="9" s="1"/>
  <c r="M220" i="9"/>
  <c r="L220" i="9"/>
  <c r="F220" i="9"/>
  <c r="B220" i="9" s="1"/>
  <c r="E220" i="9"/>
  <c r="M219" i="9"/>
  <c r="L219" i="9"/>
  <c r="F219" i="9" s="1"/>
  <c r="B219" i="9" s="1"/>
  <c r="E219" i="9"/>
  <c r="M218" i="9"/>
  <c r="F218" i="9" s="1"/>
  <c r="L218" i="9"/>
  <c r="E218" i="9"/>
  <c r="B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F86" i="9"/>
  <c r="H85" i="9"/>
  <c r="G85" i="9"/>
  <c r="F85" i="9"/>
  <c r="E85" i="9"/>
  <c r="B85" i="9" s="1"/>
  <c r="H84" i="9"/>
  <c r="G84" i="9"/>
  <c r="F84" i="9"/>
  <c r="E84" i="9"/>
  <c r="H83" i="9"/>
  <c r="G83" i="9"/>
  <c r="E83" i="9" s="1"/>
  <c r="B83" i="9" s="1"/>
  <c r="F83" i="9"/>
  <c r="H82" i="9"/>
  <c r="G82" i="9"/>
  <c r="E82" i="9" s="1"/>
  <c r="F82" i="9"/>
  <c r="B82" i="9"/>
  <c r="H81" i="9"/>
  <c r="G81" i="9"/>
  <c r="F81" i="9"/>
  <c r="E81" i="9"/>
  <c r="B81" i="9" s="1"/>
  <c r="H80" i="9"/>
  <c r="G80" i="9"/>
  <c r="F80" i="9"/>
  <c r="E80" i="9"/>
  <c r="B80" i="9" s="1"/>
  <c r="H79" i="9"/>
  <c r="G79" i="9"/>
  <c r="E79" i="9" s="1"/>
  <c r="B79" i="9" s="1"/>
  <c r="F79" i="9"/>
  <c r="H78" i="9"/>
  <c r="G78" i="9"/>
  <c r="F78" i="9"/>
  <c r="H77" i="9"/>
  <c r="G77" i="9"/>
  <c r="F77" i="9"/>
  <c r="E77" i="9"/>
  <c r="B77" i="9" s="1"/>
  <c r="H76" i="9"/>
  <c r="G76" i="9"/>
  <c r="F76" i="9"/>
  <c r="E76" i="9"/>
  <c r="H75" i="9"/>
  <c r="G75" i="9"/>
  <c r="E75" i="9" s="1"/>
  <c r="B75" i="9" s="1"/>
  <c r="F75" i="9"/>
  <c r="H74" i="9"/>
  <c r="G74" i="9"/>
  <c r="E74" i="9" s="1"/>
  <c r="B74" i="9" s="1"/>
  <c r="F74" i="9"/>
  <c r="H73" i="9"/>
  <c r="G73" i="9"/>
  <c r="F73" i="9"/>
  <c r="E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E32" i="9" s="1"/>
  <c r="B32" i="9" s="1"/>
  <c r="F32" i="9"/>
  <c r="H31" i="9"/>
  <c r="G31" i="9"/>
  <c r="F31" i="9"/>
  <c r="E31" i="9"/>
  <c r="B31" i="9" s="1"/>
  <c r="H30" i="9"/>
  <c r="G30" i="9"/>
  <c r="E30" i="9" s="1"/>
  <c r="B30" i="9" s="1"/>
  <c r="F30" i="9"/>
  <c r="H29" i="9"/>
  <c r="G29" i="9"/>
  <c r="E29" i="9" s="1"/>
  <c r="B29" i="9" s="1"/>
  <c r="F29" i="9"/>
  <c r="H28" i="9"/>
  <c r="G28" i="9"/>
  <c r="F28" i="9"/>
  <c r="E28" i="9"/>
  <c r="B28" i="9" s="1"/>
  <c r="H27" i="9"/>
  <c r="G27" i="9"/>
  <c r="E27" i="9" s="1"/>
  <c r="B27" i="9" s="1"/>
  <c r="F27" i="9"/>
  <c r="H26" i="9"/>
  <c r="G26" i="9"/>
  <c r="E26" i="9" s="1"/>
  <c r="B26" i="9" s="1"/>
  <c r="F26" i="9"/>
  <c r="H25" i="9"/>
  <c r="G25" i="9"/>
  <c r="E25" i="9" s="1"/>
  <c r="B25" i="9" s="1"/>
  <c r="F25" i="9"/>
  <c r="H24" i="9"/>
  <c r="G24" i="9"/>
  <c r="F24" i="9"/>
  <c r="E24" i="9"/>
  <c r="B24" i="9" s="1"/>
  <c r="H23" i="9"/>
  <c r="G23" i="9"/>
  <c r="F23" i="9"/>
  <c r="E23" i="9"/>
  <c r="B23" i="9" s="1"/>
  <c r="H22" i="9"/>
  <c r="G22" i="9"/>
  <c r="E22" i="9" s="1"/>
  <c r="B22" i="9" s="1"/>
  <c r="F22" i="9"/>
  <c r="F21" i="9"/>
  <c r="F4" i="9"/>
  <c r="O3" i="9"/>
  <c r="G275" i="9" s="1"/>
  <c r="E275" i="9" s="1"/>
  <c r="B275" i="9" s="1"/>
  <c r="I3" i="9"/>
  <c r="H3" i="9"/>
  <c r="G3" i="9"/>
  <c r="D101" i="8"/>
  <c r="D95" i="8"/>
  <c r="D90" i="8"/>
  <c r="D85" i="8"/>
  <c r="D80" i="8"/>
  <c r="D75" i="8"/>
  <c r="D70" i="8"/>
  <c r="D65" i="8"/>
  <c r="D60" i="8"/>
  <c r="D55" i="8"/>
  <c r="D50" i="8"/>
  <c r="D49" i="8" s="1"/>
  <c r="D43" i="8" s="1"/>
  <c r="D44" i="8"/>
  <c r="D36" i="8"/>
  <c r="D24" i="8" s="1"/>
  <c r="D26" i="8"/>
  <c r="D18" i="8"/>
  <c r="D8" i="8"/>
  <c r="D6" i="8" s="1"/>
  <c r="E44" i="7"/>
  <c r="D44" i="7"/>
  <c r="E39" i="7"/>
  <c r="E38" i="7" s="1"/>
  <c r="D39" i="7"/>
  <c r="D38" i="7"/>
  <c r="E30" i="7"/>
  <c r="D30" i="7"/>
  <c r="E23" i="7"/>
  <c r="D23" i="7"/>
  <c r="D22" i="7" s="1"/>
  <c r="E22" i="7"/>
  <c r="E14" i="7"/>
  <c r="D14" i="7"/>
  <c r="E7" i="7"/>
  <c r="E6" i="7" s="1"/>
  <c r="E5" i="7" s="1"/>
  <c r="D7" i="7"/>
  <c r="D6" i="7"/>
  <c r="D5" i="7" s="1"/>
  <c r="G316" i="9" s="1"/>
  <c r="E316" i="9"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35"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E245" i="5" s="1"/>
  <c r="D250" i="5"/>
  <c r="D245" i="5" s="1"/>
  <c r="F249" i="5"/>
  <c r="F248" i="5"/>
  <c r="F247" i="5"/>
  <c r="F246" i="5"/>
  <c r="E246" i="5"/>
  <c r="D246" i="5"/>
  <c r="F244" i="5"/>
  <c r="F243" i="5"/>
  <c r="F242" i="5"/>
  <c r="E242" i="5"/>
  <c r="D242" i="5"/>
  <c r="F241" i="5"/>
  <c r="F240" i="5"/>
  <c r="E239" i="5"/>
  <c r="E238" i="5" s="1"/>
  <c r="E237"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G311" i="9" s="1"/>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E180" i="5"/>
  <c r="F180"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D593" i="4" s="1"/>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E529" i="4"/>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417" i="4"/>
  <c r="D644" i="4" s="1"/>
  <c r="F644" i="4" s="1"/>
  <c r="E416" i="4"/>
  <c r="D416" i="4"/>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E364" i="4"/>
  <c r="F364" i="4" s="1"/>
  <c r="D364" i="4"/>
  <c r="D363" i="4"/>
  <c r="F362" i="4"/>
  <c r="F361" i="4"/>
  <c r="F360" i="4"/>
  <c r="F359" i="4"/>
  <c r="F358" i="4"/>
  <c r="F357" i="4"/>
  <c r="F356" i="4"/>
  <c r="E356" i="4"/>
  <c r="D356" i="4"/>
  <c r="F355" i="4"/>
  <c r="F354" i="4"/>
  <c r="F353" i="4"/>
  <c r="E352" i="4"/>
  <c r="D352" i="4"/>
  <c r="F352" i="4" s="1"/>
  <c r="D351" i="4"/>
  <c r="D350" i="4" s="1"/>
  <c r="F349" i="4"/>
  <c r="F348" i="4"/>
  <c r="E348" i="4"/>
  <c r="D348" i="4"/>
  <c r="F347" i="4"/>
  <c r="F346" i="4"/>
  <c r="E345" i="4"/>
  <c r="D345" i="4"/>
  <c r="D344" i="4" s="1"/>
  <c r="F344" i="4"/>
  <c r="E344" i="4"/>
  <c r="F343" i="4"/>
  <c r="F342" i="4"/>
  <c r="F341" i="4"/>
  <c r="F340" i="4"/>
  <c r="E339" i="4"/>
  <c r="D339" i="4"/>
  <c r="F339" i="4" s="1"/>
  <c r="F338" i="4"/>
  <c r="F337" i="4"/>
  <c r="F336" i="4"/>
  <c r="E336" i="4"/>
  <c r="E311" i="4" s="1"/>
  <c r="D336" i="4"/>
  <c r="F335" i="4"/>
  <c r="F334" i="4"/>
  <c r="F333" i="4"/>
  <c r="F332" i="4"/>
  <c r="E331" i="4"/>
  <c r="D331" i="4"/>
  <c r="D311" i="4" s="1"/>
  <c r="F31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F263" i="4" s="1"/>
  <c r="D264" i="4"/>
  <c r="F264" i="4" s="1"/>
  <c r="D263" i="4"/>
  <c r="F262" i="4"/>
  <c r="F261" i="4"/>
  <c r="F260" i="4"/>
  <c r="E259" i="4"/>
  <c r="D259" i="4"/>
  <c r="F259" i="4" s="1"/>
  <c r="F258" i="4"/>
  <c r="F257" i="4"/>
  <c r="F256" i="4"/>
  <c r="F255" i="4"/>
  <c r="F254" i="4"/>
  <c r="E253" i="4"/>
  <c r="D253" i="4"/>
  <c r="D252" i="4" s="1"/>
  <c r="F252" i="4" s="1"/>
  <c r="E252" i="4"/>
  <c r="F251" i="4"/>
  <c r="F250" i="4"/>
  <c r="F249" i="4"/>
  <c r="F248" i="4"/>
  <c r="F247" i="4"/>
  <c r="E247" i="4"/>
  <c r="D247" i="4"/>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D224" i="4" s="1"/>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E98" i="4"/>
  <c r="F98" i="4" s="1"/>
  <c r="D98" i="4"/>
  <c r="F97" i="4"/>
  <c r="F96" i="4"/>
  <c r="F95" i="4"/>
  <c r="F94" i="4"/>
  <c r="F93" i="4"/>
  <c r="F92" i="4"/>
  <c r="F91" i="4"/>
  <c r="E91" i="4"/>
  <c r="D91" i="4"/>
  <c r="F90" i="4"/>
  <c r="F89" i="4"/>
  <c r="F88" i="4"/>
  <c r="F87" i="4"/>
  <c r="F86" i="4"/>
  <c r="F85" i="4"/>
  <c r="F84" i="4"/>
  <c r="E83" i="4"/>
  <c r="D83" i="4"/>
  <c r="D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D50"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F8" i="4" s="1"/>
  <c r="D8" i="4"/>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G24" i="3"/>
  <c r="B24" i="3"/>
  <c r="I23" i="3"/>
  <c r="G23" i="3"/>
  <c r="B23" i="3"/>
  <c r="G22" i="3"/>
  <c r="B22" i="3"/>
  <c r="G21" i="3"/>
  <c r="B21" i="3"/>
  <c r="I20" i="3"/>
  <c r="H20"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C1518" i="1"/>
  <c r="H1516" i="1"/>
  <c r="G1516" i="1"/>
  <c r="C1516" i="1"/>
  <c r="C1515" i="1"/>
  <c r="C1514" i="1"/>
  <c r="H1513" i="1"/>
  <c r="C1513" i="1"/>
  <c r="G1513" i="1" s="1"/>
  <c r="H1512" i="1"/>
  <c r="G1512" i="1"/>
  <c r="C1512" i="1"/>
  <c r="C1511" i="1"/>
  <c r="C1510" i="1"/>
  <c r="H1509" i="1"/>
  <c r="C1509" i="1"/>
  <c r="G1509" i="1" s="1"/>
  <c r="H1508" i="1"/>
  <c r="G1508" i="1"/>
  <c r="C1508" i="1"/>
  <c r="C1507" i="1"/>
  <c r="C1506" i="1"/>
  <c r="H1505" i="1"/>
  <c r="C1505" i="1"/>
  <c r="G1505" i="1" s="1"/>
  <c r="H1504" i="1"/>
  <c r="G1504" i="1"/>
  <c r="C1504" i="1"/>
  <c r="C1503" i="1"/>
  <c r="C1502" i="1"/>
  <c r="H1501" i="1"/>
  <c r="C1501" i="1"/>
  <c r="G1501" i="1" s="1"/>
  <c r="H1500" i="1"/>
  <c r="G1500" i="1"/>
  <c r="C1500" i="1"/>
  <c r="C1499" i="1"/>
  <c r="C1498" i="1"/>
  <c r="H1497" i="1"/>
  <c r="C1497" i="1"/>
  <c r="G1497" i="1" s="1"/>
  <c r="H1496" i="1"/>
  <c r="G1496" i="1"/>
  <c r="C1496" i="1"/>
  <c r="C1495" i="1"/>
  <c r="G1494" i="1"/>
  <c r="C1494" i="1"/>
  <c r="H1494" i="1" s="1"/>
  <c r="C1493" i="1"/>
  <c r="H1492" i="1"/>
  <c r="G1492" i="1"/>
  <c r="C1492" i="1"/>
  <c r="H1491" i="1"/>
  <c r="G1491" i="1"/>
  <c r="C1491" i="1"/>
  <c r="C1490" i="1"/>
  <c r="H1489" i="1"/>
  <c r="C1489" i="1"/>
  <c r="G1489" i="1" s="1"/>
  <c r="H1488" i="1"/>
  <c r="G1488" i="1"/>
  <c r="C1488" i="1"/>
  <c r="C1487" i="1"/>
  <c r="G1486" i="1"/>
  <c r="C1486" i="1"/>
  <c r="H1486" i="1" s="1"/>
  <c r="C1485" i="1"/>
  <c r="H1484" i="1"/>
  <c r="G1484" i="1"/>
  <c r="C1484" i="1"/>
  <c r="H1483" i="1"/>
  <c r="G1483" i="1"/>
  <c r="C1483" i="1"/>
  <c r="C1482" i="1"/>
  <c r="H1481" i="1"/>
  <c r="C1481" i="1"/>
  <c r="G1481" i="1" s="1"/>
  <c r="H1480" i="1"/>
  <c r="G1480" i="1"/>
  <c r="C1480" i="1"/>
  <c r="H1479" i="1"/>
  <c r="D1479" i="1"/>
  <c r="C1479" i="1"/>
  <c r="H1478" i="1"/>
  <c r="G1478" i="1"/>
  <c r="D1478" i="1"/>
  <c r="J1478" i="1" s="1"/>
  <c r="C1478" i="1"/>
  <c r="J1477" i="1"/>
  <c r="D1477" i="1"/>
  <c r="C1477" i="1"/>
  <c r="D1476" i="1"/>
  <c r="C1476" i="1"/>
  <c r="D1475" i="1"/>
  <c r="C1475" i="1"/>
  <c r="H1474" i="1"/>
  <c r="D1474" i="1"/>
  <c r="C1474" i="1"/>
  <c r="H1473" i="1"/>
  <c r="G1473" i="1"/>
  <c r="D1473" i="1"/>
  <c r="J1473" i="1" s="1"/>
  <c r="C1473" i="1"/>
  <c r="D1472" i="1"/>
  <c r="C1472" i="1"/>
  <c r="D1471" i="1"/>
  <c r="C1471" i="1"/>
  <c r="D1470" i="1"/>
  <c r="C1470" i="1"/>
  <c r="D1469" i="1"/>
  <c r="C1469" i="1"/>
  <c r="H1468" i="1"/>
  <c r="D1468" i="1"/>
  <c r="C1468" i="1"/>
  <c r="H1467" i="1"/>
  <c r="G1467" i="1"/>
  <c r="D1467" i="1"/>
  <c r="J1467" i="1" s="1"/>
  <c r="C1467" i="1"/>
  <c r="D1466" i="1"/>
  <c r="C1466" i="1"/>
  <c r="D1465" i="1"/>
  <c r="C1465" i="1"/>
  <c r="H1464" i="1"/>
  <c r="D1464" i="1"/>
  <c r="C1464" i="1"/>
  <c r="H1463" i="1"/>
  <c r="G1463" i="1"/>
  <c r="D1463" i="1"/>
  <c r="J1463" i="1" s="1"/>
  <c r="C1463" i="1"/>
  <c r="D1462" i="1"/>
  <c r="C1462" i="1"/>
  <c r="H1461" i="1"/>
  <c r="D1461" i="1"/>
  <c r="C1461" i="1"/>
  <c r="J1460" i="1"/>
  <c r="H1460" i="1"/>
  <c r="G1460" i="1"/>
  <c r="D1460" i="1"/>
  <c r="C1460" i="1"/>
  <c r="D1459" i="1"/>
  <c r="C1459" i="1"/>
  <c r="H1459" i="1" s="1"/>
  <c r="G1458" i="1"/>
  <c r="D1458" i="1"/>
  <c r="J1458" i="1" s="1"/>
  <c r="C1458" i="1"/>
  <c r="H1457" i="1"/>
  <c r="D1457" i="1"/>
  <c r="C1457" i="1"/>
  <c r="J1456" i="1"/>
  <c r="H1456" i="1"/>
  <c r="G1456" i="1"/>
  <c r="D1456" i="1"/>
  <c r="C1456" i="1"/>
  <c r="D1455" i="1"/>
  <c r="C1455" i="1"/>
  <c r="H1455" i="1" s="1"/>
  <c r="D1454" i="1"/>
  <c r="C1454" i="1"/>
  <c r="H1454" i="1" s="1"/>
  <c r="D1453" i="1"/>
  <c r="C1453" i="1"/>
  <c r="H1453" i="1" s="1"/>
  <c r="H1452" i="1"/>
  <c r="G1452" i="1"/>
  <c r="I1452" i="1" s="1"/>
  <c r="D1452" i="1"/>
  <c r="J1452" i="1" s="1"/>
  <c r="C1452" i="1"/>
  <c r="D1451" i="1"/>
  <c r="J1451" i="1" s="1"/>
  <c r="C1451" i="1"/>
  <c r="H1450" i="1"/>
  <c r="G1450" i="1"/>
  <c r="D1450" i="1"/>
  <c r="J1450" i="1" s="1"/>
  <c r="C1450" i="1"/>
  <c r="J1449" i="1"/>
  <c r="D1449" i="1"/>
  <c r="C1449" i="1"/>
  <c r="H1449" i="1" s="1"/>
  <c r="H1448" i="1"/>
  <c r="G1448" i="1"/>
  <c r="I1448" i="1" s="1"/>
  <c r="D1448" i="1"/>
  <c r="J1448" i="1" s="1"/>
  <c r="C1448" i="1"/>
  <c r="D1447" i="1"/>
  <c r="J1447" i="1" s="1"/>
  <c r="C1447" i="1"/>
  <c r="H1446" i="1"/>
  <c r="G1446" i="1"/>
  <c r="D1446" i="1"/>
  <c r="J1446" i="1" s="1"/>
  <c r="C1446" i="1"/>
  <c r="D1445" i="1"/>
  <c r="C1445" i="1"/>
  <c r="G1444" i="1"/>
  <c r="D1444" i="1"/>
  <c r="J1444" i="1" s="1"/>
  <c r="C1444" i="1"/>
  <c r="H1444" i="1" s="1"/>
  <c r="D1443" i="1"/>
  <c r="C1443" i="1"/>
  <c r="G1442" i="1"/>
  <c r="I1442" i="1" s="1"/>
  <c r="D1442" i="1"/>
  <c r="J1442" i="1" s="1"/>
  <c r="C1442" i="1"/>
  <c r="H1442" i="1" s="1"/>
  <c r="D1441" i="1"/>
  <c r="C1441" i="1"/>
  <c r="G1440" i="1"/>
  <c r="D1440" i="1"/>
  <c r="J1440" i="1" s="1"/>
  <c r="C1440" i="1"/>
  <c r="H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G1315" i="1"/>
  <c r="D1315" i="1"/>
  <c r="C1315" i="1"/>
  <c r="H1315" i="1" s="1"/>
  <c r="G1314" i="1"/>
  <c r="D1314" i="1"/>
  <c r="C1314" i="1"/>
  <c r="H1314" i="1" s="1"/>
  <c r="D1313" i="1"/>
  <c r="C1313" i="1"/>
  <c r="H1313" i="1" s="1"/>
  <c r="D1312" i="1"/>
  <c r="C1312" i="1"/>
  <c r="H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F215" i="9" l="1"/>
  <c r="B215" i="9" s="1"/>
  <c r="E286" i="9"/>
  <c r="B286" i="9" s="1"/>
  <c r="E287" i="9"/>
  <c r="E288" i="9"/>
  <c r="B288" i="9" s="1"/>
  <c r="E33" i="9"/>
  <c r="B33" i="9" s="1"/>
  <c r="D114" i="6"/>
  <c r="F114" i="6" s="1"/>
  <c r="F217" i="9"/>
  <c r="B217" i="9" s="1"/>
  <c r="E294" i="9"/>
  <c r="B294" i="9" s="1"/>
  <c r="H1436" i="1"/>
  <c r="G1436" i="1"/>
  <c r="H1438" i="1"/>
  <c r="G1438" i="1"/>
  <c r="H1441" i="1"/>
  <c r="G1441" i="1"/>
  <c r="I1441" i="1" s="1"/>
  <c r="J1441" i="1"/>
  <c r="H1445" i="1"/>
  <c r="G1445" i="1"/>
  <c r="G1462" i="1"/>
  <c r="H1462" i="1"/>
  <c r="G1466" i="1"/>
  <c r="I1466" i="1" s="1"/>
  <c r="H1466" i="1"/>
  <c r="G1472" i="1"/>
  <c r="H1472" i="1"/>
  <c r="G1485" i="1"/>
  <c r="H1485" i="1"/>
  <c r="G1493" i="1"/>
  <c r="H1493" i="1"/>
  <c r="H1507" i="1"/>
  <c r="G1507"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6" i="1"/>
  <c r="H1451" i="1"/>
  <c r="H1470" i="1"/>
  <c r="G1470" i="1"/>
  <c r="J1476" i="1"/>
  <c r="H1476" i="1"/>
  <c r="G1476" i="1"/>
  <c r="H1482" i="1"/>
  <c r="G1482" i="1"/>
  <c r="H1490" i="1"/>
  <c r="G1490" i="1"/>
  <c r="H1503" i="1"/>
  <c r="G1503" i="1"/>
  <c r="G1313" i="1"/>
  <c r="H1437" i="1"/>
  <c r="G1437" i="1"/>
  <c r="H1439" i="1"/>
  <c r="G1439" i="1"/>
  <c r="I1439" i="1" s="1"/>
  <c r="J1439" i="1"/>
  <c r="H1443" i="1"/>
  <c r="G1443" i="1"/>
  <c r="J1443" i="1"/>
  <c r="J1445" i="1"/>
  <c r="J1462" i="1"/>
  <c r="J1466" i="1"/>
  <c r="J1472" i="1"/>
  <c r="G1477" i="1"/>
  <c r="H1477" i="1"/>
  <c r="H1499" i="1"/>
  <c r="G1499" i="1"/>
  <c r="H1515" i="1"/>
  <c r="G1515" i="1"/>
  <c r="G1312"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I1440" i="1"/>
  <c r="I1444" i="1"/>
  <c r="H1447" i="1"/>
  <c r="I1450" i="1"/>
  <c r="J1465" i="1"/>
  <c r="H1465" i="1"/>
  <c r="G1465" i="1"/>
  <c r="I1465" i="1" s="1"/>
  <c r="H1469" i="1"/>
  <c r="G1469" i="1"/>
  <c r="J1471" i="1"/>
  <c r="H1471" i="1"/>
  <c r="G1471" i="1"/>
  <c r="H1475" i="1"/>
  <c r="G1475" i="1"/>
  <c r="H1487" i="1"/>
  <c r="G1487" i="1"/>
  <c r="H1495" i="1"/>
  <c r="G1495" i="1"/>
  <c r="H1511" i="1"/>
  <c r="G1511" i="1"/>
  <c r="G1447" i="1"/>
  <c r="G1449" i="1"/>
  <c r="I1449" i="1" s="1"/>
  <c r="G1451" i="1"/>
  <c r="I1451" i="1" s="1"/>
  <c r="G1453" i="1"/>
  <c r="G1454" i="1"/>
  <c r="G1457" i="1"/>
  <c r="I1457" i="1" s="1"/>
  <c r="J1457" i="1"/>
  <c r="H1458" i="1"/>
  <c r="I1458" i="1" s="1"/>
  <c r="G1461" i="1"/>
  <c r="F106" i="4"/>
  <c r="F163" i="4"/>
  <c r="I1456" i="1"/>
  <c r="I1460" i="1"/>
  <c r="G1464" i="1"/>
  <c r="I1464" i="1" s="1"/>
  <c r="J1464" i="1"/>
  <c r="G1468" i="1"/>
  <c r="I1468" i="1" s="1"/>
  <c r="J1468" i="1"/>
  <c r="G1474" i="1"/>
  <c r="I1474" i="1" s="1"/>
  <c r="J1474" i="1"/>
  <c r="G1479" i="1"/>
  <c r="I1479" i="1" s="1"/>
  <c r="J1479"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151" i="4"/>
  <c r="G1455" i="1"/>
  <c r="I1455" i="1" s="1"/>
  <c r="J1455" i="1"/>
  <c r="G1459" i="1"/>
  <c r="I1459" i="1" s="1"/>
  <c r="J1459" i="1"/>
  <c r="I1463" i="1"/>
  <c r="I1467" i="1"/>
  <c r="I1473" i="1"/>
  <c r="I1478" i="1"/>
  <c r="H1498" i="1"/>
  <c r="G1498" i="1"/>
  <c r="H1502" i="1"/>
  <c r="G1502" i="1"/>
  <c r="H1506" i="1"/>
  <c r="G1506" i="1"/>
  <c r="H1510" i="1"/>
  <c r="G1510" i="1"/>
  <c r="H1514" i="1"/>
  <c r="G1514" i="1"/>
  <c r="F50" i="4"/>
  <c r="G21" i="9"/>
  <c r="H21" i="9"/>
  <c r="F152" i="4"/>
  <c r="D151" i="4"/>
  <c r="F224" i="4"/>
  <c r="E420" i="4"/>
  <c r="F51" i="4"/>
  <c r="E82" i="4"/>
  <c r="D78" i="1" s="1"/>
  <c r="F83" i="4"/>
  <c r="E106" i="4"/>
  <c r="D102" i="1" s="1"/>
  <c r="F107" i="4"/>
  <c r="D133" i="4"/>
  <c r="F225" i="4"/>
  <c r="F253" i="4"/>
  <c r="F331" i="4"/>
  <c r="F397" i="4"/>
  <c r="D408" i="4"/>
  <c r="D643" i="4"/>
  <c r="F417" i="4"/>
  <c r="F516" i="4"/>
  <c r="D515" i="4"/>
  <c r="B316" i="9"/>
  <c r="E315" i="9"/>
  <c r="I10" i="3" s="1"/>
  <c r="F345" i="4"/>
  <c r="E351" i="4"/>
  <c r="F351" i="4" s="1"/>
  <c r="F416" i="4"/>
  <c r="E643" i="4"/>
  <c r="D637" i="1" s="1"/>
  <c r="F418" i="4"/>
  <c r="E484" i="4"/>
  <c r="D478" i="1" s="1"/>
  <c r="F593" i="4"/>
  <c r="F422" i="4"/>
  <c r="D421" i="4"/>
  <c r="F478" i="4"/>
  <c r="D472" i="4"/>
  <c r="F568" i="4"/>
  <c r="D567" i="4"/>
  <c r="F245" i="5"/>
  <c r="E141" i="6"/>
  <c r="E7" i="4"/>
  <c r="E163" i="4"/>
  <c r="D159" i="1" s="1"/>
  <c r="D298" i="4"/>
  <c r="E363" i="4"/>
  <c r="D358" i="1" s="1"/>
  <c r="F490" i="4"/>
  <c r="D484" i="4"/>
  <c r="F507" i="4"/>
  <c r="E528" i="4"/>
  <c r="F617" i="4"/>
  <c r="F7" i="5"/>
  <c r="G313" i="9"/>
  <c r="E313" i="9" s="1"/>
  <c r="D42" i="8"/>
  <c r="F603" i="4"/>
  <c r="D625" i="4"/>
  <c r="D87" i="5"/>
  <c r="F149" i="5"/>
  <c r="D176" i="5"/>
  <c r="E177" i="5"/>
  <c r="D190" i="5"/>
  <c r="F206" i="5"/>
  <c r="D238" i="5"/>
  <c r="F250" i="5"/>
  <c r="D258" i="5"/>
  <c r="D5" i="6"/>
  <c r="D89" i="6"/>
  <c r="B76" i="9"/>
  <c r="E86" i="9"/>
  <c r="B86" i="9" s="1"/>
  <c r="F12" i="5"/>
  <c r="F88" i="5"/>
  <c r="D146" i="5"/>
  <c r="F54" i="6"/>
  <c r="E143" i="9"/>
  <c r="B143" i="9" s="1"/>
  <c r="E146" i="5"/>
  <c r="D1124" i="1" s="1"/>
  <c r="E291" i="9"/>
  <c r="B291" i="9" s="1"/>
  <c r="E311" i="9"/>
  <c r="B311" i="9" s="1"/>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87" i="9"/>
  <c r="E187" i="9" s="1"/>
  <c r="B187" i="9" s="1"/>
  <c r="G166" i="9"/>
  <c r="H165" i="9"/>
  <c r="G188" i="9"/>
  <c r="E188" i="9" s="1"/>
  <c r="B188" i="9" s="1"/>
  <c r="G165" i="9"/>
  <c r="G164" i="9"/>
  <c r="E164" i="9" s="1"/>
  <c r="B164" i="9" s="1"/>
  <c r="G163" i="9"/>
  <c r="E163" i="9" s="1"/>
  <c r="B163" i="9" s="1"/>
  <c r="G162" i="9"/>
  <c r="E162" i="9" s="1"/>
  <c r="B162" i="9" s="1"/>
  <c r="G161" i="9"/>
  <c r="E161" i="9" s="1"/>
  <c r="B161" i="9" s="1"/>
  <c r="G191" i="9"/>
  <c r="E191" i="9" s="1"/>
  <c r="B191"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67" i="9"/>
  <c r="B71" i="9"/>
  <c r="E78" i="9"/>
  <c r="B78" i="9" s="1"/>
  <c r="B84" i="9"/>
  <c r="B213" i="9"/>
  <c r="B282" i="9"/>
  <c r="B299" i="9"/>
  <c r="B287" i="9"/>
  <c r="B303" i="9"/>
  <c r="E309" i="9"/>
  <c r="B309" i="9" s="1"/>
  <c r="B233" i="9"/>
  <c r="C1408" i="1" l="1"/>
  <c r="H27" i="3"/>
  <c r="H308" i="9"/>
  <c r="E308" i="9" s="1"/>
  <c r="B308" i="9" s="1"/>
  <c r="E176" i="5"/>
  <c r="D1154" i="1"/>
  <c r="G358" i="1"/>
  <c r="H358" i="1"/>
  <c r="F421" i="4"/>
  <c r="D420" i="4"/>
  <c r="C415" i="1"/>
  <c r="F515" i="4"/>
  <c r="C509" i="1"/>
  <c r="F363" i="4"/>
  <c r="F177" i="5"/>
  <c r="F89" i="6"/>
  <c r="C1383" i="1"/>
  <c r="F238" i="5"/>
  <c r="D237" i="5"/>
  <c r="C1215" i="1"/>
  <c r="F176" i="5"/>
  <c r="D175" i="5"/>
  <c r="H22" i="3"/>
  <c r="C1153" i="1"/>
  <c r="F133" i="4"/>
  <c r="C129" i="1"/>
  <c r="G78" i="1"/>
  <c r="H78" i="1"/>
  <c r="E21" i="9"/>
  <c r="I1471" i="1"/>
  <c r="I1443" i="1"/>
  <c r="F625" i="4"/>
  <c r="C619" i="1"/>
  <c r="E636" i="4"/>
  <c r="D630" i="1" s="1"/>
  <c r="D522" i="1"/>
  <c r="F146" i="5"/>
  <c r="C1124" i="1"/>
  <c r="G318" i="9"/>
  <c r="E318" i="9" s="1"/>
  <c r="D141" i="6"/>
  <c r="F5" i="6"/>
  <c r="H24" i="3"/>
  <c r="C1299" i="1"/>
  <c r="F484" i="4"/>
  <c r="C478" i="1"/>
  <c r="D407" i="4"/>
  <c r="F298" i="4"/>
  <c r="C293" i="1"/>
  <c r="I28" i="3"/>
  <c r="D1435" i="1"/>
  <c r="F472" i="4"/>
  <c r="C466" i="1"/>
  <c r="E350" i="4"/>
  <c r="D346" i="1"/>
  <c r="H17" i="3"/>
  <c r="D289" i="4"/>
  <c r="F151" i="4"/>
  <c r="C147" i="1"/>
  <c r="I17" i="3"/>
  <c r="E289" i="4"/>
  <c r="D147" i="1"/>
  <c r="D6" i="4"/>
  <c r="I1472" i="1"/>
  <c r="I1462" i="1"/>
  <c r="B313" i="9"/>
  <c r="E6" i="4"/>
  <c r="D3" i="1"/>
  <c r="F567" i="4"/>
  <c r="D528" i="4"/>
  <c r="C561" i="1"/>
  <c r="C403" i="1"/>
  <c r="E635" i="4"/>
  <c r="D629" i="1" s="1"/>
  <c r="D414" i="1"/>
  <c r="E166" i="9"/>
  <c r="B166" i="9" s="1"/>
  <c r="E165" i="9"/>
  <c r="B165" i="9" s="1"/>
  <c r="F258" i="5"/>
  <c r="C1235" i="1"/>
  <c r="G310" i="9"/>
  <c r="E310" i="9" s="1"/>
  <c r="B310" i="9" s="1"/>
  <c r="F190" i="5"/>
  <c r="C1167" i="1"/>
  <c r="F87" i="5"/>
  <c r="D68" i="5"/>
  <c r="C1065" i="1"/>
  <c r="K1451" i="9"/>
  <c r="G314" i="9"/>
  <c r="E314" i="9" s="1"/>
  <c r="B314" i="9" s="1"/>
  <c r="I34" i="3"/>
  <c r="C1517" i="1"/>
  <c r="G159" i="1"/>
  <c r="H159" i="1"/>
  <c r="E68" i="5"/>
  <c r="F643" i="4"/>
  <c r="C637" i="1"/>
  <c r="G102" i="1"/>
  <c r="H102" i="1"/>
  <c r="F7" i="4"/>
  <c r="F82" i="4"/>
  <c r="I1447" i="1"/>
  <c r="I1477" i="1"/>
  <c r="I1476" i="1"/>
  <c r="H1408" i="1" l="1"/>
  <c r="G1408" i="1"/>
  <c r="G561" i="1"/>
  <c r="H561" i="1"/>
  <c r="G1299" i="1"/>
  <c r="H1299" i="1"/>
  <c r="G129" i="1"/>
  <c r="H129" i="1"/>
  <c r="F175" i="5"/>
  <c r="C1152" i="1"/>
  <c r="D635" i="4"/>
  <c r="F420" i="4"/>
  <c r="C414" i="1"/>
  <c r="G1154" i="1"/>
  <c r="H1154" i="1"/>
  <c r="G1517" i="1"/>
  <c r="H1517" i="1"/>
  <c r="H11" i="3"/>
  <c r="G1065" i="1"/>
  <c r="H1065" i="1"/>
  <c r="D636" i="4"/>
  <c r="F528" i="4"/>
  <c r="C522" i="1"/>
  <c r="D412" i="4"/>
  <c r="D290" i="4"/>
  <c r="F6" i="4"/>
  <c r="H16" i="3"/>
  <c r="C2" i="1"/>
  <c r="G147" i="1"/>
  <c r="H147" i="1"/>
  <c r="G346" i="1"/>
  <c r="H346" i="1"/>
  <c r="F407" i="4"/>
  <c r="C402" i="1"/>
  <c r="G1124" i="1"/>
  <c r="H1124" i="1"/>
  <c r="G619" i="1"/>
  <c r="H619" i="1"/>
  <c r="B21" i="9"/>
  <c r="H1383" i="1"/>
  <c r="G1383" i="1"/>
  <c r="G509" i="1"/>
  <c r="H509" i="1"/>
  <c r="E175" i="5"/>
  <c r="D1152" i="1" s="1"/>
  <c r="I22" i="3"/>
  <c r="D1153" i="1"/>
  <c r="H19" i="9"/>
  <c r="E19" i="9" s="1"/>
  <c r="B19" i="9" s="1"/>
  <c r="E317" i="9"/>
  <c r="B318" i="9"/>
  <c r="I21" i="3"/>
  <c r="D1046" i="1"/>
  <c r="E6" i="5"/>
  <c r="F68" i="5"/>
  <c r="H21" i="3"/>
  <c r="C1046" i="1"/>
  <c r="D6" i="5"/>
  <c r="E312" i="9"/>
  <c r="E408" i="4"/>
  <c r="D345" i="1"/>
  <c r="E407" i="4"/>
  <c r="D402" i="1" s="1"/>
  <c r="F350" i="4"/>
  <c r="G478" i="1"/>
  <c r="H478" i="1"/>
  <c r="G1153" i="1"/>
  <c r="H1153" i="1"/>
  <c r="G1215" i="1"/>
  <c r="H1215" i="1"/>
  <c r="G637" i="1"/>
  <c r="H637" i="1"/>
  <c r="G1167" i="1"/>
  <c r="H1167" i="1"/>
  <c r="I16" i="3"/>
  <c r="E412" i="4"/>
  <c r="E290" i="4"/>
  <c r="D286" i="1" s="1"/>
  <c r="D2" i="1"/>
  <c r="G1235" i="1"/>
  <c r="H1235" i="1"/>
  <c r="G3" i="1"/>
  <c r="H3" i="1"/>
  <c r="E413" i="4"/>
  <c r="E291" i="4"/>
  <c r="D287" i="1" s="1"/>
  <c r="D285" i="1"/>
  <c r="D291" i="4"/>
  <c r="D413" i="4"/>
  <c r="F289" i="4"/>
  <c r="C285" i="1"/>
  <c r="G466" i="1"/>
  <c r="H466" i="1"/>
  <c r="G293" i="1"/>
  <c r="H293" i="1"/>
  <c r="F141" i="6"/>
  <c r="H28" i="3"/>
  <c r="C1435" i="1"/>
  <c r="H9" i="3" s="1"/>
  <c r="F237" i="5"/>
  <c r="H23" i="3"/>
  <c r="C1214" i="1"/>
  <c r="G415" i="1"/>
  <c r="H415" i="1"/>
  <c r="K3" i="9" l="1"/>
  <c r="I9" i="3"/>
  <c r="E639" i="4"/>
  <c r="E414" i="4"/>
  <c r="D409" i="1" s="1"/>
  <c r="D407" i="1"/>
  <c r="G1046" i="1"/>
  <c r="H1046" i="1"/>
  <c r="G2" i="1"/>
  <c r="H2" i="1"/>
  <c r="D639" i="4"/>
  <c r="D414" i="4"/>
  <c r="F412" i="4"/>
  <c r="C407" i="1"/>
  <c r="H1435" i="1"/>
  <c r="G1435" i="1"/>
  <c r="F636" i="4"/>
  <c r="C630" i="1"/>
  <c r="G414" i="1"/>
  <c r="H414" i="1"/>
  <c r="G345" i="1"/>
  <c r="H345" i="1"/>
  <c r="G402" i="1"/>
  <c r="H402" i="1"/>
  <c r="G522" i="1"/>
  <c r="H522" i="1"/>
  <c r="F635" i="4"/>
  <c r="C629" i="1"/>
  <c r="G1214" i="1"/>
  <c r="H1214" i="1"/>
  <c r="D640" i="4"/>
  <c r="D415" i="4"/>
  <c r="F413" i="4"/>
  <c r="C408" i="1"/>
  <c r="E640" i="4"/>
  <c r="E415" i="4"/>
  <c r="D410" i="1" s="1"/>
  <c r="D408" i="1"/>
  <c r="F291" i="4"/>
  <c r="C287" i="1"/>
  <c r="G285" i="1"/>
  <c r="H285" i="1"/>
  <c r="D403" i="1"/>
  <c r="F408" i="4"/>
  <c r="G285" i="9"/>
  <c r="E285" i="9" s="1"/>
  <c r="B285" i="9" s="1"/>
  <c r="G278" i="9"/>
  <c r="F6" i="5"/>
  <c r="C984" i="1"/>
  <c r="H278" i="9"/>
  <c r="D984" i="1"/>
  <c r="F290" i="4"/>
  <c r="C286" i="1"/>
  <c r="N3" i="9"/>
  <c r="I11" i="3"/>
  <c r="G1152" i="1"/>
  <c r="H1152" i="1"/>
  <c r="H8" i="3" l="1"/>
  <c r="G984" i="1"/>
  <c r="H984" i="1"/>
  <c r="G287" i="1"/>
  <c r="H287" i="1"/>
  <c r="D642" i="4"/>
  <c r="F640" i="4"/>
  <c r="C634" i="1"/>
  <c r="D641" i="4"/>
  <c r="F639" i="4"/>
  <c r="C633" i="1"/>
  <c r="E641" i="4"/>
  <c r="D633" i="1"/>
  <c r="G630" i="1"/>
  <c r="H630" i="1"/>
  <c r="E278" i="9"/>
  <c r="G407" i="1"/>
  <c r="H407" i="1"/>
  <c r="G286" i="1"/>
  <c r="H286" i="1"/>
  <c r="E642" i="4"/>
  <c r="D634" i="1"/>
  <c r="F414" i="4"/>
  <c r="C409" i="1"/>
  <c r="H403" i="1"/>
  <c r="G403" i="1"/>
  <c r="G408" i="1"/>
  <c r="H408" i="1"/>
  <c r="F415" i="4"/>
  <c r="C410" i="1"/>
  <c r="G629" i="1"/>
  <c r="H629" i="1"/>
  <c r="E646" i="4" l="1"/>
  <c r="D636" i="1"/>
  <c r="F641" i="4"/>
  <c r="D645" i="4"/>
  <c r="C635" i="1"/>
  <c r="G409" i="1"/>
  <c r="H409" i="1"/>
  <c r="E277" i="9"/>
  <c r="B278" i="9"/>
  <c r="E645" i="4"/>
  <c r="D635" i="1"/>
  <c r="G634" i="1"/>
  <c r="H634" i="1"/>
  <c r="G633" i="1"/>
  <c r="H633" i="1"/>
  <c r="G410" i="1"/>
  <c r="H410" i="1"/>
  <c r="F642" i="4"/>
  <c r="D646" i="4"/>
  <c r="C636" i="1"/>
  <c r="M3" i="9"/>
  <c r="I8" i="3"/>
  <c r="G276" i="9"/>
  <c r="E276" i="9" s="1"/>
  <c r="B276" i="9" s="1"/>
  <c r="I18" i="3" l="1"/>
  <c r="D639" i="1"/>
  <c r="F646" i="4"/>
  <c r="H19" i="3"/>
  <c r="C640" i="1"/>
  <c r="F645" i="4"/>
  <c r="H18" i="3"/>
  <c r="C639" i="1"/>
  <c r="G636" i="1"/>
  <c r="H636" i="1"/>
  <c r="G635" i="1"/>
  <c r="H635" i="1"/>
  <c r="I19" i="3"/>
  <c r="D640" i="1"/>
  <c r="G639" i="1" l="1"/>
  <c r="H639" i="1"/>
  <c r="H7" i="3"/>
  <c r="G640" i="1"/>
  <c r="H640" i="1"/>
  <c r="J3" i="9" l="1"/>
  <c r="G274" i="9" l="1"/>
  <c r="M272" i="9"/>
  <c r="L272" i="9"/>
  <c r="F272" i="9" s="1"/>
  <c r="H274" i="9"/>
  <c r="G17" i="9"/>
  <c r="L16" i="9"/>
  <c r="H15" i="9"/>
  <c r="H18" i="9"/>
  <c r="G18" i="9"/>
  <c r="H17" i="9"/>
  <c r="M16" i="9"/>
  <c r="L15" i="9"/>
  <c r="F15" i="9" s="1"/>
  <c r="K13" i="9"/>
  <c r="I11" i="9"/>
  <c r="J10" i="9"/>
  <c r="K9" i="9"/>
  <c r="I7" i="9"/>
  <c r="J6" i="9"/>
  <c r="K5" i="9"/>
  <c r="I13" i="9"/>
  <c r="E13" i="9" s="1"/>
  <c r="B13" i="9" s="1"/>
  <c r="J7" i="9"/>
  <c r="I12" i="9"/>
  <c r="I5" i="9"/>
  <c r="K11" i="9"/>
  <c r="J5" i="9"/>
  <c r="I6" i="9"/>
  <c r="K12" i="9"/>
  <c r="J17" i="9"/>
  <c r="I8" i="9"/>
  <c r="M15" i="9"/>
  <c r="K7" i="9"/>
  <c r="J12" i="9"/>
  <c r="K8" i="9"/>
  <c r="J13" i="9"/>
  <c r="K6" i="9"/>
  <c r="I17" i="9"/>
  <c r="H16" i="9"/>
  <c r="J9" i="9"/>
  <c r="K10" i="9"/>
  <c r="G16" i="9"/>
  <c r="E16" i="9" s="1"/>
  <c r="J8" i="9"/>
  <c r="G15" i="9"/>
  <c r="E15" i="9" s="1"/>
  <c r="J11" i="9"/>
  <c r="I9" i="9"/>
  <c r="E9" i="9" s="1"/>
  <c r="B9" i="9" s="1"/>
  <c r="E5" i="9" l="1"/>
  <c r="E10" i="9"/>
  <c r="B10" i="9" s="1"/>
  <c r="B272" i="9"/>
  <c r="F20" i="9"/>
  <c r="B5" i="9"/>
  <c r="E6" i="9"/>
  <c r="B6" i="9" s="1"/>
  <c r="F16" i="9"/>
  <c r="B16" i="9" s="1"/>
  <c r="B15" i="9"/>
  <c r="E12" i="9"/>
  <c r="B12" i="9" s="1"/>
  <c r="E11" i="9"/>
  <c r="B11" i="9" s="1"/>
  <c r="E8" i="9"/>
  <c r="B8" i="9" s="1"/>
  <c r="E7" i="9"/>
  <c r="B7" i="9" s="1"/>
  <c r="E18" i="9"/>
  <c r="B18" i="9" s="1"/>
  <c r="E17" i="9"/>
  <c r="B17" i="9" s="1"/>
  <c r="E274" i="9"/>
  <c r="E14" i="9" l="1"/>
  <c r="B274" i="9"/>
  <c r="E20" i="9"/>
  <c r="I7" i="3" s="1"/>
  <c r="F14" i="9"/>
  <c r="F3" i="9"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<sst xmlns="http://schemas.openxmlformats.org/spreadsheetml/2006/main" count="4374" uniqueCount="3426">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</sst>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2318511.5099999998</v>
      </c>
      <c r="D2" s="6">
        <f>'PR-RAS'!E6</f>
        <v>1918881.9400000002</v>
      </c>
      <c r="E2" s="6">
        <v>0</v>
      </c>
      <c r="F2" s="6">
        <v>0</v>
      </c>
      <c r="G2" s="7">
        <f t="shared" ref="G2:G264" si="0">(B2/1000)*(C2*1+D2*2)</f>
        <v>6156.2753900000007</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442607.37</v>
      </c>
      <c r="D3" s="1">
        <f>'PR-RAS'!E7</f>
        <v>470685.88</v>
      </c>
      <c r="E3" s="1">
        <v>0</v>
      </c>
      <c r="F3" s="1">
        <v>0</v>
      </c>
      <c r="G3" s="2">
        <f t="shared" si="0"/>
        <v>2767.9582599999999</v>
      </c>
      <c r="H3" s="2">
        <f t="shared" si="1"/>
        <v>0.48999999999068677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421755.15</v>
      </c>
      <c r="D4" s="1">
        <f>'PR-RAS'!E8</f>
        <v>457378.25</v>
      </c>
      <c r="E4" s="1">
        <v>0</v>
      </c>
      <c r="F4" s="1">
        <v>0</v>
      </c>
      <c r="G4" s="2">
        <f t="shared" si="0"/>
        <v>4009.5349499999998</v>
      </c>
      <c r="H4" s="2">
        <f t="shared" si="1"/>
        <v>0.40000000002328306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463164.78</v>
      </c>
      <c r="D5" s="1">
        <f>'PR-RAS'!E9</f>
        <v>457378.25</v>
      </c>
      <c r="E5" s="1">
        <v>0</v>
      </c>
      <c r="F5" s="1">
        <v>0</v>
      </c>
      <c r="G5" s="2">
        <f t="shared" si="0"/>
        <v>5511.6851200000001</v>
      </c>
      <c r="H5" s="2">
        <f t="shared" si="1"/>
        <v>0.46999999997206032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27282.7</v>
      </c>
      <c r="D9" s="1">
        <f>'PR-RAS'!E13</f>
        <v>0</v>
      </c>
      <c r="E9" s="1">
        <v>0</v>
      </c>
      <c r="F9" s="1">
        <v>0</v>
      </c>
      <c r="G9" s="2">
        <f t="shared" si="0"/>
        <v>218.26160000000002</v>
      </c>
      <c r="H9" s="2">
        <f t="shared" si="1"/>
        <v>0.2999999999992724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68692.33</v>
      </c>
      <c r="D11" s="1">
        <f>'PR-RAS'!E15</f>
        <v>0</v>
      </c>
      <c r="E11" s="1">
        <v>0</v>
      </c>
      <c r="F11" s="1">
        <v>0</v>
      </c>
      <c r="G11" s="2">
        <f t="shared" si="0"/>
        <v>686.92330000000004</v>
      </c>
      <c r="H11" s="2">
        <f t="shared" si="1"/>
        <v>0.33000000000174623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20852.22</v>
      </c>
      <c r="D19" s="1">
        <f>'PR-RAS'!E23</f>
        <v>13307.63</v>
      </c>
      <c r="E19" s="1">
        <v>0</v>
      </c>
      <c r="F19" s="1">
        <v>0</v>
      </c>
      <c r="G19" s="2">
        <f t="shared" si="0"/>
        <v>854.41463999999985</v>
      </c>
      <c r="H19" s="2">
        <f t="shared" si="1"/>
        <v>0.59000000000196451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20852.22</v>
      </c>
      <c r="D23" s="1">
        <f>'PR-RAS'!E27</f>
        <v>13307.63</v>
      </c>
      <c r="E23" s="1">
        <v>0</v>
      </c>
      <c r="F23" s="1">
        <v>0</v>
      </c>
      <c r="G23" s="2">
        <f t="shared" si="0"/>
        <v>1044.2845599999998</v>
      </c>
      <c r="H23" s="2">
        <f t="shared" si="1"/>
        <v>0.59000000000196451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1736482.17</v>
      </c>
      <c r="D46" s="1">
        <f>'PR-RAS'!E50</f>
        <v>1247700.7000000002</v>
      </c>
      <c r="E46" s="1">
        <v>0</v>
      </c>
      <c r="F46" s="1">
        <v>0</v>
      </c>
      <c r="G46" s="2">
        <f t="shared" si="0"/>
        <v>190434.76065000001</v>
      </c>
      <c r="H46" s="2">
        <f t="shared" si="1"/>
        <v>0.46999999973922968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1238254.7</v>
      </c>
      <c r="D55" s="1">
        <f>'PR-RAS'!E59</f>
        <v>702057.67</v>
      </c>
      <c r="E55" s="1">
        <v>0</v>
      </c>
      <c r="F55" s="1">
        <v>0</v>
      </c>
      <c r="G55" s="2">
        <f t="shared" si="0"/>
        <v>142687.98216000001</v>
      </c>
      <c r="H55" s="2">
        <f t="shared" si="1"/>
        <v>0.63000000000465661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607351.51</v>
      </c>
      <c r="D56" s="1">
        <f>'PR-RAS'!E60</f>
        <v>603336.25</v>
      </c>
      <c r="E56" s="1">
        <v>0</v>
      </c>
      <c r="F56" s="1">
        <v>0</v>
      </c>
      <c r="G56" s="2">
        <f t="shared" si="0"/>
        <v>99771.320550000004</v>
      </c>
      <c r="H56" s="2">
        <f t="shared" si="1"/>
        <v>0.73999999999068677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630903.18999999994</v>
      </c>
      <c r="D57" s="1">
        <f>'PR-RAS'!E61</f>
        <v>98721.42</v>
      </c>
      <c r="E57" s="1">
        <v>0</v>
      </c>
      <c r="F57" s="1">
        <v>0</v>
      </c>
      <c r="G57" s="2">
        <f t="shared" si="0"/>
        <v>46387.377679999998</v>
      </c>
      <c r="H57" s="2">
        <f t="shared" si="1"/>
        <v>0.60999999994237442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12093.6</v>
      </c>
      <c r="E58" s="1">
        <v>0</v>
      </c>
      <c r="F58" s="1">
        <v>0</v>
      </c>
      <c r="G58" s="2">
        <f t="shared" si="0"/>
        <v>1378.6704000000002</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12093.6</v>
      </c>
      <c r="E60" s="1">
        <v>0</v>
      </c>
      <c r="F60" s="1">
        <v>0</v>
      </c>
      <c r="G60" s="2">
        <f t="shared" si="0"/>
        <v>1427.0447999999999</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498227.47000000003</v>
      </c>
      <c r="D70" s="1">
        <f>'PR-RAS'!E74</f>
        <v>533549.43000000005</v>
      </c>
      <c r="E70" s="1">
        <v>0</v>
      </c>
      <c r="F70" s="1">
        <v>0</v>
      </c>
      <c r="G70" s="2">
        <f t="shared" si="0"/>
        <v>108007.51677000002</v>
      </c>
      <c r="H70" s="2">
        <f t="shared" si="1"/>
        <v>0.90000000008149073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263033.59000000003</v>
      </c>
      <c r="D71" s="1">
        <f>'PR-RAS'!E75</f>
        <v>244200.42</v>
      </c>
      <c r="E71" s="1">
        <v>0</v>
      </c>
      <c r="F71" s="1">
        <v>0</v>
      </c>
      <c r="G71" s="2">
        <f t="shared" si="0"/>
        <v>52600.410100000008</v>
      </c>
      <c r="H71" s="2">
        <f t="shared" si="1"/>
        <v>0.82999999998719431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235193.88</v>
      </c>
      <c r="D72" s="1">
        <f>'PR-RAS'!E76</f>
        <v>289349.01</v>
      </c>
      <c r="E72" s="1">
        <v>0</v>
      </c>
      <c r="F72" s="1">
        <v>0</v>
      </c>
      <c r="G72" s="2">
        <f t="shared" si="0"/>
        <v>57786.3249</v>
      </c>
      <c r="H72" s="2">
        <f t="shared" si="1"/>
        <v>0.13000000000465661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14924.26</v>
      </c>
      <c r="D78" s="1">
        <f>'PR-RAS'!E82</f>
        <v>27175.08</v>
      </c>
      <c r="E78" s="1">
        <v>0</v>
      </c>
      <c r="F78" s="1">
        <v>0</v>
      </c>
      <c r="G78" s="2">
        <f t="shared" si="0"/>
        <v>5334.1303399999997</v>
      </c>
      <c r="H78" s="2">
        <f t="shared" si="1"/>
        <v>0.34000000000196451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30.16</v>
      </c>
      <c r="D79" s="1">
        <f>'PR-RAS'!E83</f>
        <v>59.51</v>
      </c>
      <c r="E79" s="1">
        <v>0</v>
      </c>
      <c r="F79" s="1">
        <v>0</v>
      </c>
      <c r="G79" s="2">
        <f t="shared" si="0"/>
        <v>11.636040000000001</v>
      </c>
      <c r="H79" s="2">
        <f t="shared" si="1"/>
        <v>0.65000000000000213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30.16</v>
      </c>
      <c r="D81" s="1">
        <f>'PR-RAS'!E85</f>
        <v>59.51</v>
      </c>
      <c r="E81" s="1">
        <v>0</v>
      </c>
      <c r="F81" s="1">
        <v>0</v>
      </c>
      <c r="G81" s="2">
        <f t="shared" si="0"/>
        <v>11.9344</v>
      </c>
      <c r="H81" s="2">
        <f t="shared" si="1"/>
        <v>0.65000000000000213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14718.69</v>
      </c>
      <c r="D87" s="1">
        <f>'PR-RAS'!E91</f>
        <v>26956.530000000002</v>
      </c>
      <c r="E87" s="1">
        <v>0</v>
      </c>
      <c r="F87" s="1">
        <v>0</v>
      </c>
      <c r="G87" s="2">
        <f t="shared" si="0"/>
        <v>5902.3304999999991</v>
      </c>
      <c r="H87" s="2">
        <f t="shared" si="1"/>
        <v>0.77999999999701686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581.84</v>
      </c>
      <c r="D88" s="1">
        <f>'PR-RAS'!E92</f>
        <v>275.55</v>
      </c>
      <c r="E88" s="1">
        <v>0</v>
      </c>
      <c r="F88" s="1">
        <v>0</v>
      </c>
      <c r="G88" s="2">
        <f t="shared" si="0"/>
        <v>98.565780000000004</v>
      </c>
      <c r="H88" s="2">
        <f t="shared" si="1"/>
        <v>0.6099999999999568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13604.03</v>
      </c>
      <c r="D89" s="1">
        <f>'PR-RAS'!E93</f>
        <v>26162.29</v>
      </c>
      <c r="E89" s="1">
        <v>0</v>
      </c>
      <c r="F89" s="1">
        <v>0</v>
      </c>
      <c r="G89" s="2">
        <f t="shared" si="0"/>
        <v>5801.7176799999997</v>
      </c>
      <c r="H89" s="2">
        <f t="shared" si="1"/>
        <v>0.32000000000152795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0.57999999999999996</v>
      </c>
      <c r="E90" s="1">
        <v>0</v>
      </c>
      <c r="F90" s="1">
        <v>0</v>
      </c>
      <c r="G90" s="2">
        <f t="shared" si="0"/>
        <v>0.10323999999999998</v>
      </c>
      <c r="H90" s="2">
        <f t="shared" si="1"/>
        <v>0.42000000000000004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532.82000000000005</v>
      </c>
      <c r="D93" s="1">
        <f>'PR-RAS'!E97</f>
        <v>518.11</v>
      </c>
      <c r="E93" s="1">
        <v>0</v>
      </c>
      <c r="F93" s="1">
        <v>0</v>
      </c>
      <c r="G93" s="2">
        <f t="shared" si="0"/>
        <v>144.35167999999999</v>
      </c>
      <c r="H93" s="2">
        <f t="shared" si="1"/>
        <v>0.28999999999996362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175.41</v>
      </c>
      <c r="D94" s="1">
        <f>'PR-RAS'!E98</f>
        <v>159.04</v>
      </c>
      <c r="E94" s="1">
        <v>0</v>
      </c>
      <c r="F94" s="1">
        <v>0</v>
      </c>
      <c r="G94" s="2">
        <f t="shared" si="0"/>
        <v>45.894570000000002</v>
      </c>
      <c r="H94" s="2">
        <f t="shared" si="1"/>
        <v>0.44999999999998863</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175.41</v>
      </c>
      <c r="D96" s="1">
        <f>'PR-RAS'!E100</f>
        <v>159.04</v>
      </c>
      <c r="E96" s="1">
        <v>0</v>
      </c>
      <c r="F96" s="1">
        <v>0</v>
      </c>
      <c r="G96" s="2">
        <f t="shared" si="0"/>
        <v>46.881550000000004</v>
      </c>
      <c r="H96" s="2">
        <f t="shared" si="1"/>
        <v>0.44999999999998863</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122191.47</v>
      </c>
      <c r="D102" s="1">
        <f>'PR-RAS'!E106</f>
        <v>167739.67000000001</v>
      </c>
      <c r="E102" s="1">
        <v>0</v>
      </c>
      <c r="F102" s="1">
        <v>0</v>
      </c>
      <c r="G102" s="2">
        <f t="shared" si="0"/>
        <v>46224.751810000009</v>
      </c>
      <c r="H102" s="2">
        <f t="shared" si="1"/>
        <v>0.79999999998835847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8781.14</v>
      </c>
      <c r="D103" s="1">
        <f>'PR-RAS'!E107</f>
        <v>8694.85</v>
      </c>
      <c r="E103" s="1">
        <v>0</v>
      </c>
      <c r="F103" s="1">
        <v>0</v>
      </c>
      <c r="G103" s="2">
        <f t="shared" si="0"/>
        <v>2669.4256799999998</v>
      </c>
      <c r="H103" s="2">
        <f t="shared" si="1"/>
        <v>0.28999999999905413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8781.14</v>
      </c>
      <c r="D105" s="1">
        <f>'PR-RAS'!E109</f>
        <v>8694.85</v>
      </c>
      <c r="E105" s="1">
        <v>0</v>
      </c>
      <c r="F105" s="1">
        <v>0</v>
      </c>
      <c r="G105" s="2">
        <f t="shared" si="0"/>
        <v>2721.7673599999998</v>
      </c>
      <c r="H105" s="2">
        <f t="shared" si="1"/>
        <v>0.28999999999905413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90682.39</v>
      </c>
      <c r="D108" s="1">
        <f>'PR-RAS'!E112</f>
        <v>136942.69</v>
      </c>
      <c r="E108" s="1">
        <v>0</v>
      </c>
      <c r="F108" s="1">
        <v>0</v>
      </c>
      <c r="G108" s="2">
        <f t="shared" si="0"/>
        <v>39008.751389999998</v>
      </c>
      <c r="H108" s="2">
        <f t="shared" si="1"/>
        <v>0.69999999999708962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10049.91</v>
      </c>
      <c r="D111" s="1">
        <f>'PR-RAS'!E115</f>
        <v>30785.99</v>
      </c>
      <c r="E111" s="1">
        <v>0</v>
      </c>
      <c r="F111" s="1">
        <v>0</v>
      </c>
      <c r="G111" s="2">
        <f t="shared" si="0"/>
        <v>7878.4079000000002</v>
      </c>
      <c r="H111" s="2">
        <f t="shared" si="1"/>
        <v>9.9999999998544808E-2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80632.479999999996</v>
      </c>
      <c r="D113" s="1">
        <f>'PR-RAS'!E117</f>
        <v>106156.7</v>
      </c>
      <c r="E113" s="1">
        <v>0</v>
      </c>
      <c r="F113" s="1">
        <v>0</v>
      </c>
      <c r="G113" s="2">
        <f t="shared" si="0"/>
        <v>32809.938560000002</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22727.94</v>
      </c>
      <c r="D116" s="1">
        <f>'PR-RAS'!E120</f>
        <v>22102.13</v>
      </c>
      <c r="E116" s="1">
        <v>0</v>
      </c>
      <c r="F116" s="1">
        <v>0</v>
      </c>
      <c r="G116" s="2">
        <f t="shared" si="0"/>
        <v>7697.2030000000004</v>
      </c>
      <c r="H116" s="2">
        <f t="shared" si="1"/>
        <v>0.19000000000232831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263.35000000000002</v>
      </c>
      <c r="D117" s="1">
        <f>'PR-RAS'!E121</f>
        <v>0</v>
      </c>
      <c r="E117" s="1">
        <v>0</v>
      </c>
      <c r="F117" s="1">
        <v>0</v>
      </c>
      <c r="G117" s="2">
        <f t="shared" si="0"/>
        <v>30.548600000000004</v>
      </c>
      <c r="H117" s="2">
        <f t="shared" si="1"/>
        <v>0.35000000000002274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22464.59</v>
      </c>
      <c r="D118" s="1">
        <f>'PR-RAS'!E122</f>
        <v>22102.13</v>
      </c>
      <c r="E118" s="1">
        <v>0</v>
      </c>
      <c r="F118" s="1">
        <v>0</v>
      </c>
      <c r="G118" s="2">
        <f t="shared" si="0"/>
        <v>7800.2554500000015</v>
      </c>
      <c r="H118" s="2">
        <f t="shared" si="1"/>
        <v>0.54000000000087311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2177.17</v>
      </c>
      <c r="D120" s="1">
        <f>'PR-RAS'!E124</f>
        <v>4034.24</v>
      </c>
      <c r="E120" s="1">
        <v>0</v>
      </c>
      <c r="F120" s="1">
        <v>0</v>
      </c>
      <c r="G120" s="2">
        <f t="shared" si="0"/>
        <v>1219.23235</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2177.17</v>
      </c>
      <c r="D121" s="1">
        <f>'PR-RAS'!E125</f>
        <v>4034.24</v>
      </c>
      <c r="E121" s="1">
        <v>0</v>
      </c>
      <c r="F121" s="1">
        <v>0</v>
      </c>
      <c r="G121" s="2">
        <f t="shared" si="0"/>
        <v>1229.4779999999998</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2177.17</v>
      </c>
      <c r="D123" s="1">
        <f>'PR-RAS'!E127</f>
        <v>4034.24</v>
      </c>
      <c r="E123" s="1">
        <v>0</v>
      </c>
      <c r="F123" s="1">
        <v>0</v>
      </c>
      <c r="G123" s="2">
        <f t="shared" si="0"/>
        <v>1249.9693</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129.07</v>
      </c>
      <c r="D135" s="1">
        <f>'PR-RAS'!E139</f>
        <v>1546.37</v>
      </c>
      <c r="E135" s="1">
        <v>0</v>
      </c>
      <c r="F135" s="1">
        <v>0</v>
      </c>
      <c r="G135" s="2">
        <f t="shared" si="0"/>
        <v>431.72254000000004</v>
      </c>
      <c r="H135" s="2">
        <f t="shared" si="1"/>
        <v>0.43999999999988404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129.07</v>
      </c>
      <c r="D146" s="1">
        <f>'PR-RAS'!E150</f>
        <v>1546.37</v>
      </c>
      <c r="E146" s="1">
        <v>0</v>
      </c>
      <c r="F146" s="1">
        <v>0</v>
      </c>
      <c r="G146" s="2">
        <f t="shared" si="0"/>
        <v>467.16244999999998</v>
      </c>
      <c r="H146" s="2">
        <f t="shared" si="1"/>
        <v>0.43999999999988404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1109695.46</v>
      </c>
      <c r="D147" s="1">
        <f>'PR-RAS'!E151</f>
        <v>1227140.5799999998</v>
      </c>
      <c r="E147" s="1">
        <v>0</v>
      </c>
      <c r="F147" s="1">
        <v>0</v>
      </c>
      <c r="G147" s="2">
        <f t="shared" si="0"/>
        <v>520340.5865199999</v>
      </c>
      <c r="H147" s="2">
        <f t="shared" si="1"/>
        <v>0.88000000012107193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395863.31000000006</v>
      </c>
      <c r="D148" s="1">
        <f>'PR-RAS'!E152</f>
        <v>527352.1</v>
      </c>
      <c r="E148" s="1">
        <v>0</v>
      </c>
      <c r="F148" s="1">
        <v>0</v>
      </c>
      <c r="G148" s="2">
        <f t="shared" si="0"/>
        <v>213233.42397</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319721.90000000002</v>
      </c>
      <c r="D149" s="1">
        <f>'PR-RAS'!E153</f>
        <v>422654.78</v>
      </c>
      <c r="E149" s="1">
        <v>0</v>
      </c>
      <c r="F149" s="1">
        <v>0</v>
      </c>
      <c r="G149" s="2">
        <f t="shared" si="0"/>
        <v>172424.65607999999</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319721.90000000002</v>
      </c>
      <c r="D150" s="1">
        <f>'PR-RAS'!E154</f>
        <v>422654.78</v>
      </c>
      <c r="E150" s="1">
        <v>0</v>
      </c>
      <c r="F150" s="1">
        <v>0</v>
      </c>
      <c r="G150" s="2">
        <f t="shared" si="0"/>
        <v>173589.68753999998</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23360.38</v>
      </c>
      <c r="D154" s="1">
        <f>'PR-RAS'!E158</f>
        <v>38766.61</v>
      </c>
      <c r="E154" s="1">
        <v>0</v>
      </c>
      <c r="F154" s="1">
        <v>0</v>
      </c>
      <c r="G154" s="2">
        <f t="shared" si="0"/>
        <v>15436.720800000001</v>
      </c>
      <c r="H154" s="2">
        <f t="shared" si="1"/>
        <v>0.77000000000043656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52781.03</v>
      </c>
      <c r="D155" s="1">
        <f>'PR-RAS'!E159</f>
        <v>65930.710000000006</v>
      </c>
      <c r="E155" s="1">
        <v>0</v>
      </c>
      <c r="F155" s="1">
        <v>0</v>
      </c>
      <c r="G155" s="2">
        <f t="shared" si="0"/>
        <v>28434.937300000001</v>
      </c>
      <c r="H155" s="2">
        <f t="shared" si="1"/>
        <v>0.319999999992433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52781.03</v>
      </c>
      <c r="D157" s="1">
        <f>'PR-RAS'!E161</f>
        <v>65930.710000000006</v>
      </c>
      <c r="E157" s="1">
        <v>0</v>
      </c>
      <c r="F157" s="1">
        <v>0</v>
      </c>
      <c r="G157" s="2">
        <f t="shared" si="0"/>
        <v>28804.2222</v>
      </c>
      <c r="H157" s="2">
        <f t="shared" si="1"/>
        <v>0.319999999992433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439274.25</v>
      </c>
      <c r="D159" s="1">
        <f>'PR-RAS'!E163</f>
        <v>545072.03</v>
      </c>
      <c r="E159" s="1">
        <v>0</v>
      </c>
      <c r="F159" s="1">
        <v>0</v>
      </c>
      <c r="G159" s="2">
        <f t="shared" si="0"/>
        <v>241648.09298000002</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20388.100000000002</v>
      </c>
      <c r="D160" s="1">
        <f>'PR-RAS'!E164</f>
        <v>22359.57</v>
      </c>
      <c r="E160" s="1">
        <v>0</v>
      </c>
      <c r="F160" s="1">
        <v>0</v>
      </c>
      <c r="G160" s="2">
        <f t="shared" si="0"/>
        <v>10352.051160000001</v>
      </c>
      <c r="H160" s="2">
        <f t="shared" si="1"/>
        <v>0.53000000000247383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5204.5</v>
      </c>
      <c r="D161" s="1">
        <f>'PR-RAS'!E165</f>
        <v>7116.71</v>
      </c>
      <c r="E161" s="1">
        <v>0</v>
      </c>
      <c r="F161" s="1">
        <v>0</v>
      </c>
      <c r="G161" s="2">
        <f t="shared" si="0"/>
        <v>3110.0672</v>
      </c>
      <c r="H161" s="2">
        <f t="shared" si="1"/>
        <v>0.78999999999996362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11465.37</v>
      </c>
      <c r="D162" s="1">
        <f>'PR-RAS'!E166</f>
        <v>9635.02</v>
      </c>
      <c r="E162" s="1">
        <v>0</v>
      </c>
      <c r="F162" s="1">
        <v>0</v>
      </c>
      <c r="G162" s="2">
        <f t="shared" si="0"/>
        <v>4948.4010100000005</v>
      </c>
      <c r="H162" s="2">
        <f t="shared" si="1"/>
        <v>0.39000000000123691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1551.87</v>
      </c>
      <c r="D163" s="1">
        <f>'PR-RAS'!E167</f>
        <v>2752.9</v>
      </c>
      <c r="E163" s="1">
        <v>0</v>
      </c>
      <c r="F163" s="1">
        <v>0</v>
      </c>
      <c r="G163" s="2">
        <f t="shared" si="0"/>
        <v>1143.3425400000001</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2166.36</v>
      </c>
      <c r="D164" s="1">
        <f>'PR-RAS'!E168</f>
        <v>2854.94</v>
      </c>
      <c r="E164" s="1">
        <v>0</v>
      </c>
      <c r="F164" s="1">
        <v>0</v>
      </c>
      <c r="G164" s="2">
        <f t="shared" si="0"/>
        <v>1283.8271199999999</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51550.41</v>
      </c>
      <c r="D165" s="1">
        <f>'PR-RAS'!E169</f>
        <v>59989.490000000013</v>
      </c>
      <c r="E165" s="1">
        <v>0</v>
      </c>
      <c r="F165" s="1">
        <v>0</v>
      </c>
      <c r="G165" s="2">
        <f t="shared" si="0"/>
        <v>28130.819960000004</v>
      </c>
      <c r="H165" s="2">
        <f t="shared" si="1"/>
        <v>0.90000000001600711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12978.33</v>
      </c>
      <c r="D166" s="1">
        <f>'PR-RAS'!E170</f>
        <v>14384.84</v>
      </c>
      <c r="E166" s="1">
        <v>0</v>
      </c>
      <c r="F166" s="1">
        <v>0</v>
      </c>
      <c r="G166" s="2">
        <f t="shared" si="0"/>
        <v>6888.4216500000002</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15437.61</v>
      </c>
      <c r="D167" s="1">
        <f>'PR-RAS'!E171</f>
        <v>21653.43</v>
      </c>
      <c r="E167" s="1">
        <v>0</v>
      </c>
      <c r="F167" s="1">
        <v>0</v>
      </c>
      <c r="G167" s="2">
        <f t="shared" si="0"/>
        <v>9751.5820199999998</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20547.68</v>
      </c>
      <c r="D168" s="1">
        <f>'PR-RAS'!E172</f>
        <v>20319.990000000002</v>
      </c>
      <c r="E168" s="1">
        <v>0</v>
      </c>
      <c r="F168" s="1">
        <v>0</v>
      </c>
      <c r="G168" s="2">
        <f t="shared" si="0"/>
        <v>10218.339220000002</v>
      </c>
      <c r="H168" s="2">
        <f t="shared" si="1"/>
        <v>0.32999999999810825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630.44000000000005</v>
      </c>
      <c r="E169" s="1">
        <v>0</v>
      </c>
      <c r="F169" s="1">
        <v>0</v>
      </c>
      <c r="G169" s="2">
        <f t="shared" si="0"/>
        <v>211.82784000000004</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2586.79</v>
      </c>
      <c r="D170" s="1">
        <f>'PR-RAS'!E174</f>
        <v>2935.06</v>
      </c>
      <c r="E170" s="1">
        <v>0</v>
      </c>
      <c r="F170" s="1">
        <v>0</v>
      </c>
      <c r="G170" s="2">
        <f t="shared" si="0"/>
        <v>1429.2177900000002</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65.73</v>
      </c>
      <c r="E172" s="1">
        <v>0</v>
      </c>
      <c r="F172" s="1">
        <v>0</v>
      </c>
      <c r="G172" s="2">
        <f t="shared" si="0"/>
        <v>22.479660000000003</v>
      </c>
      <c r="H172" s="2">
        <f t="shared" si="1"/>
        <v>0.26999999999999602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291653.43</v>
      </c>
      <c r="D173" s="1">
        <f>'PR-RAS'!E177</f>
        <v>376408.37</v>
      </c>
      <c r="E173" s="1">
        <v>0</v>
      </c>
      <c r="F173" s="1">
        <v>0</v>
      </c>
      <c r="G173" s="2">
        <f t="shared" si="0"/>
        <v>179648.86923999997</v>
      </c>
      <c r="H173" s="2">
        <f t="shared" si="1"/>
        <v>0.79999999998835847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6749.34</v>
      </c>
      <c r="D174" s="1">
        <f>'PR-RAS'!E178</f>
        <v>4943.96</v>
      </c>
      <c r="E174" s="1">
        <v>0</v>
      </c>
      <c r="F174" s="1">
        <v>0</v>
      </c>
      <c r="G174" s="2">
        <f t="shared" si="0"/>
        <v>2878.2459800000001</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50339.81</v>
      </c>
      <c r="D175" s="1">
        <f>'PR-RAS'!E179</f>
        <v>47513.06</v>
      </c>
      <c r="E175" s="1">
        <v>0</v>
      </c>
      <c r="F175" s="1">
        <v>0</v>
      </c>
      <c r="G175" s="2">
        <f t="shared" si="0"/>
        <v>25293.671819999996</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16000.77</v>
      </c>
      <c r="D176" s="1">
        <f>'PR-RAS'!E180</f>
        <v>15706.15</v>
      </c>
      <c r="E176" s="1">
        <v>0</v>
      </c>
      <c r="F176" s="1">
        <v>0</v>
      </c>
      <c r="G176" s="2">
        <f t="shared" si="0"/>
        <v>8297.2872499999994</v>
      </c>
      <c r="H176" s="2">
        <f t="shared" si="1"/>
        <v>0.37999999999919964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133476.6</v>
      </c>
      <c r="D177" s="1">
        <f>'PR-RAS'!E181</f>
        <v>206927.14</v>
      </c>
      <c r="E177" s="1">
        <v>0</v>
      </c>
      <c r="F177" s="1">
        <v>0</v>
      </c>
      <c r="G177" s="2">
        <f t="shared" si="0"/>
        <v>96330.234879999989</v>
      </c>
      <c r="H177" s="2">
        <f t="shared" si="1"/>
        <v>0.54000000000814907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6281.8</v>
      </c>
      <c r="D179" s="1">
        <f>'PR-RAS'!E183</f>
        <v>9608.6</v>
      </c>
      <c r="E179" s="1">
        <v>0</v>
      </c>
      <c r="F179" s="1">
        <v>0</v>
      </c>
      <c r="G179" s="2">
        <f t="shared" si="0"/>
        <v>4538.8220000000001</v>
      </c>
      <c r="H179" s="2">
        <f t="shared" si="1"/>
        <v>0.5999999999994543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64476.13</v>
      </c>
      <c r="D180" s="1">
        <f>'PR-RAS'!E184</f>
        <v>77076.960000000006</v>
      </c>
      <c r="E180" s="1">
        <v>0</v>
      </c>
      <c r="F180" s="1">
        <v>0</v>
      </c>
      <c r="G180" s="2">
        <f t="shared" si="0"/>
        <v>39134.77895</v>
      </c>
      <c r="H180" s="2">
        <f t="shared" si="1"/>
        <v>0.16999999999097781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9773.5400000000009</v>
      </c>
      <c r="D181" s="1">
        <f>'PR-RAS'!E185</f>
        <v>8932.64</v>
      </c>
      <c r="E181" s="1">
        <v>0</v>
      </c>
      <c r="F181" s="1">
        <v>0</v>
      </c>
      <c r="G181" s="2">
        <f t="shared" si="0"/>
        <v>4974.9875999999995</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4555.4399999999996</v>
      </c>
      <c r="D182" s="1">
        <f>'PR-RAS'!E186</f>
        <v>5699.86</v>
      </c>
      <c r="E182" s="1">
        <v>0</v>
      </c>
      <c r="F182" s="1">
        <v>0</v>
      </c>
      <c r="G182" s="2">
        <f t="shared" si="0"/>
        <v>2887.8839599999997</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75682.31</v>
      </c>
      <c r="D184" s="1">
        <f>'PR-RAS'!E188</f>
        <v>86314.6</v>
      </c>
      <c r="E184" s="1">
        <v>0</v>
      </c>
      <c r="F184" s="1">
        <v>0</v>
      </c>
      <c r="G184" s="2">
        <f t="shared" si="0"/>
        <v>45441.006330000004</v>
      </c>
      <c r="H184" s="2">
        <f t="shared" si="1"/>
        <v>0.70999999999185093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2319.36</v>
      </c>
      <c r="D185" s="1">
        <f>'PR-RAS'!E189</f>
        <v>2963.61</v>
      </c>
      <c r="E185" s="1">
        <v>0</v>
      </c>
      <c r="F185" s="1">
        <v>0</v>
      </c>
      <c r="G185" s="2">
        <f t="shared" si="0"/>
        <v>1517.3707199999999</v>
      </c>
      <c r="H185" s="2">
        <f t="shared" si="1"/>
        <v>0.75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4552.54</v>
      </c>
      <c r="D186" s="1">
        <f>'PR-RAS'!E190</f>
        <v>8557.5499999999993</v>
      </c>
      <c r="E186" s="1">
        <v>0</v>
      </c>
      <c r="F186" s="1">
        <v>0</v>
      </c>
      <c r="G186" s="2">
        <f t="shared" si="0"/>
        <v>4008.5133999999998</v>
      </c>
      <c r="H186" s="2">
        <f t="shared" si="1"/>
        <v>0.91000000000076398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9524.3799999999992</v>
      </c>
      <c r="D187" s="1">
        <f>'PR-RAS'!E191</f>
        <v>13613.49</v>
      </c>
      <c r="E187" s="1">
        <v>0</v>
      </c>
      <c r="F187" s="1">
        <v>0</v>
      </c>
      <c r="G187" s="2">
        <f t="shared" si="0"/>
        <v>6835.7529599999998</v>
      </c>
      <c r="H187" s="2">
        <f t="shared" si="1"/>
        <v>0.86999999999898137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2690.61</v>
      </c>
      <c r="D188" s="1">
        <f>'PR-RAS'!E192</f>
        <v>2691</v>
      </c>
      <c r="E188" s="1">
        <v>0</v>
      </c>
      <c r="F188" s="1">
        <v>0</v>
      </c>
      <c r="G188" s="2">
        <f t="shared" si="0"/>
        <v>1509.57807</v>
      </c>
      <c r="H188" s="2">
        <f t="shared" si="1"/>
        <v>0.38999999999987267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831.91</v>
      </c>
      <c r="D189" s="1">
        <f>'PR-RAS'!E193</f>
        <v>363.8</v>
      </c>
      <c r="E189" s="1">
        <v>0</v>
      </c>
      <c r="F189" s="1">
        <v>0</v>
      </c>
      <c r="G189" s="2">
        <f t="shared" si="0"/>
        <v>293.18788000000001</v>
      </c>
      <c r="H189" s="2">
        <f t="shared" si="1"/>
        <v>0.29000000000002046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55763.51</v>
      </c>
      <c r="D191" s="1">
        <f>'PR-RAS'!E195</f>
        <v>58125.15</v>
      </c>
      <c r="E191" s="1">
        <v>0</v>
      </c>
      <c r="F191" s="1">
        <v>0</v>
      </c>
      <c r="G191" s="2">
        <f t="shared" si="0"/>
        <v>32682.623899999999</v>
      </c>
      <c r="H191" s="2">
        <f t="shared" si="1"/>
        <v>0.63999999999941792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5921.09</v>
      </c>
      <c r="D192" s="1">
        <f>'PR-RAS'!E196</f>
        <v>7463.68</v>
      </c>
      <c r="E192" s="1">
        <v>0</v>
      </c>
      <c r="F192" s="1">
        <v>0</v>
      </c>
      <c r="G192" s="2">
        <f t="shared" si="0"/>
        <v>3982.05395</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1976.28</v>
      </c>
      <c r="D198" s="1">
        <f>'PR-RAS'!E202</f>
        <v>4264.67</v>
      </c>
      <c r="E198" s="1">
        <v>0</v>
      </c>
      <c r="F198" s="1">
        <v>0</v>
      </c>
      <c r="G198" s="2">
        <f t="shared" si="0"/>
        <v>2069.6071400000001</v>
      </c>
      <c r="H198" s="2">
        <f t="shared" si="1"/>
        <v>0.60999999999989996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1976.28</v>
      </c>
      <c r="D201" s="1">
        <f>'PR-RAS'!E205</f>
        <v>4264.67</v>
      </c>
      <c r="E201" s="1">
        <v>0</v>
      </c>
      <c r="F201" s="1">
        <v>0</v>
      </c>
      <c r="G201" s="2">
        <f t="shared" si="0"/>
        <v>2101.1240000000003</v>
      </c>
      <c r="H201" s="2">
        <f t="shared" si="1"/>
        <v>0.60999999999989996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3944.81</v>
      </c>
      <c r="D206" s="1">
        <f>'PR-RAS'!E210</f>
        <v>3199.01</v>
      </c>
      <c r="E206" s="1">
        <v>0</v>
      </c>
      <c r="F206" s="1">
        <v>0</v>
      </c>
      <c r="G206" s="2">
        <f t="shared" si="0"/>
        <v>2120.28015</v>
      </c>
      <c r="H206" s="2">
        <f t="shared" si="1"/>
        <v>0.20000000000027285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2591.04</v>
      </c>
      <c r="D207" s="1">
        <f>'PR-RAS'!E211</f>
        <v>3199.01</v>
      </c>
      <c r="E207" s="1">
        <v>0</v>
      </c>
      <c r="F207" s="1">
        <v>0</v>
      </c>
      <c r="G207" s="2">
        <f t="shared" si="0"/>
        <v>1851.7463600000001</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1353.77</v>
      </c>
      <c r="D210" s="1">
        <f>'PR-RAS'!E214</f>
        <v>0</v>
      </c>
      <c r="E210" s="1">
        <v>0</v>
      </c>
      <c r="F210" s="1">
        <v>0</v>
      </c>
      <c r="G210" s="2">
        <f t="shared" si="0"/>
        <v>282.93792999999999</v>
      </c>
      <c r="H210" s="2">
        <f t="shared" si="1"/>
        <v>0.23000000000001819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10815.189999999999</v>
      </c>
      <c r="D220" s="1">
        <f>'PR-RAS'!E224</f>
        <v>9721.64</v>
      </c>
      <c r="E220" s="1">
        <v>0</v>
      </c>
      <c r="F220" s="1">
        <v>0</v>
      </c>
      <c r="G220" s="2">
        <f t="shared" si="0"/>
        <v>6626.6049299999995</v>
      </c>
      <c r="H220" s="2">
        <f t="shared" si="1"/>
        <v>0.5499999999992724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4567.1899999999996</v>
      </c>
      <c r="D227" s="1">
        <f>'PR-RAS'!E231</f>
        <v>6686.14</v>
      </c>
      <c r="E227" s="1">
        <v>0</v>
      </c>
      <c r="F227" s="1">
        <v>0</v>
      </c>
      <c r="G227" s="2">
        <f t="shared" si="0"/>
        <v>4054.3202200000005</v>
      </c>
      <c r="H227" s="2">
        <f t="shared" si="1"/>
        <v>0.32999999999992724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4567.1899999999996</v>
      </c>
      <c r="D228" s="1">
        <f>'PR-RAS'!E232</f>
        <v>6686.14</v>
      </c>
      <c r="E228" s="1">
        <v>0</v>
      </c>
      <c r="F228" s="1">
        <v>0</v>
      </c>
      <c r="G228" s="2">
        <f t="shared" si="0"/>
        <v>4072.2596900000003</v>
      </c>
      <c r="H228" s="2">
        <f t="shared" si="1"/>
        <v>0.32999999999992724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6248</v>
      </c>
      <c r="D232" s="1">
        <f>'PR-RAS'!E236</f>
        <v>3035.5</v>
      </c>
      <c r="E232" s="1">
        <v>0</v>
      </c>
      <c r="F232" s="1">
        <v>0</v>
      </c>
      <c r="G232" s="2">
        <f t="shared" si="0"/>
        <v>2845.6890000000003</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6248</v>
      </c>
      <c r="D233" s="1">
        <f>'PR-RAS'!E237</f>
        <v>3035.5</v>
      </c>
      <c r="E233" s="1">
        <v>0</v>
      </c>
      <c r="F233" s="1">
        <v>0</v>
      </c>
      <c r="G233" s="2">
        <f t="shared" si="0"/>
        <v>2858.0080000000003</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146172.87</v>
      </c>
      <c r="D248" s="1">
        <f>'PR-RAS'!E252</f>
        <v>31610.560000000001</v>
      </c>
      <c r="E248" s="1">
        <v>0</v>
      </c>
      <c r="F248" s="1">
        <v>0</v>
      </c>
      <c r="G248" s="2">
        <f t="shared" si="0"/>
        <v>51720.31553</v>
      </c>
      <c r="H248" s="2">
        <f t="shared" si="1"/>
        <v>0.57000000000334694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146172.87</v>
      </c>
      <c r="D255" s="1">
        <f>'PR-RAS'!E259</f>
        <v>31610.560000000001</v>
      </c>
      <c r="E255" s="1">
        <v>0</v>
      </c>
      <c r="F255" s="1">
        <v>0</v>
      </c>
      <c r="G255" s="2">
        <f t="shared" si="0"/>
        <v>53186.07346</v>
      </c>
      <c r="H255" s="2">
        <f t="shared" si="1"/>
        <v>0.57000000000334694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140433.53</v>
      </c>
      <c r="D256" s="1">
        <f>'PR-RAS'!E260</f>
        <v>27635.9</v>
      </c>
      <c r="E256" s="1">
        <v>0</v>
      </c>
      <c r="F256" s="1">
        <v>0</v>
      </c>
      <c r="G256" s="2">
        <f t="shared" si="0"/>
        <v>49904.859150000004</v>
      </c>
      <c r="H256" s="2">
        <f t="shared" si="1"/>
        <v>0.56999999999970896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5739.34</v>
      </c>
      <c r="D257" s="1">
        <f>'PR-RAS'!E261</f>
        <v>3974.66</v>
      </c>
      <c r="E257" s="1">
        <v>0</v>
      </c>
      <c r="F257" s="1">
        <v>0</v>
      </c>
      <c r="G257" s="2">
        <f t="shared" si="0"/>
        <v>3504.2969600000001</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111648.75</v>
      </c>
      <c r="D259" s="1">
        <f>'PR-RAS'!E263</f>
        <v>105920.57</v>
      </c>
      <c r="E259" s="1">
        <v>0</v>
      </c>
      <c r="F259" s="1">
        <v>0</v>
      </c>
      <c r="G259" s="2">
        <f t="shared" si="0"/>
        <v>83460.391620000009</v>
      </c>
      <c r="H259" s="2">
        <f t="shared" si="1"/>
        <v>0.67999999999301508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111648.75</v>
      </c>
      <c r="D260" s="1">
        <f>'PR-RAS'!E264</f>
        <v>105920.57</v>
      </c>
      <c r="E260" s="1">
        <v>0</v>
      </c>
      <c r="F260" s="1">
        <v>0</v>
      </c>
      <c r="G260" s="2">
        <f t="shared" si="0"/>
        <v>83783.881510000007</v>
      </c>
      <c r="H260" s="2">
        <f t="shared" si="1"/>
        <v>0.67999999999301508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111648.75</v>
      </c>
      <c r="D261" s="1">
        <f>'PR-RAS'!E265</f>
        <v>105920.57</v>
      </c>
      <c r="E261" s="1">
        <v>0</v>
      </c>
      <c r="F261" s="1">
        <v>0</v>
      </c>
      <c r="G261" s="2">
        <f t="shared" si="0"/>
        <v>84107.371400000004</v>
      </c>
      <c r="H261" s="2">
        <f t="shared" si="1"/>
        <v>0.67999999999301508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1109695.46</v>
      </c>
      <c r="D285" s="1">
        <f>'PR-RAS'!E289</f>
        <v>1227140.5799999998</v>
      </c>
      <c r="E285" s="1">
        <v>0</v>
      </c>
      <c r="F285" s="1">
        <v>0</v>
      </c>
      <c r="G285" s="2">
        <f t="shared" si="8"/>
        <v>1012169.3600799998</v>
      </c>
      <c r="H285" s="2">
        <f t="shared" si="9"/>
        <v>0.88000000012107193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1208816.0499999998</v>
      </c>
      <c r="D286" s="1">
        <f>'PR-RAS'!E290</f>
        <v>691741.36000000034</v>
      </c>
      <c r="E286" s="1">
        <v>0</v>
      </c>
      <c r="F286" s="1">
        <v>0</v>
      </c>
      <c r="G286" s="2">
        <f t="shared" si="8"/>
        <v>738805.14945000003</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930716.91</v>
      </c>
      <c r="D288" s="1">
        <f>'PR-RAS'!E292</f>
        <v>395817.97</v>
      </c>
      <c r="E288" s="1">
        <v>0</v>
      </c>
      <c r="F288" s="1">
        <v>0</v>
      </c>
      <c r="G288" s="2">
        <f t="shared" si="8"/>
        <v>494315.26795000001</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44648.51</v>
      </c>
      <c r="D290" s="1">
        <f>'PR-RAS'!E294</f>
        <v>45935.99</v>
      </c>
      <c r="E290" s="1">
        <v>0</v>
      </c>
      <c r="F290" s="1">
        <v>0</v>
      </c>
      <c r="G290" s="2">
        <f t="shared" si="8"/>
        <v>39454.421609999998</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991.15</v>
      </c>
      <c r="D291" s="1">
        <f>'PR-RAS'!E295</f>
        <v>295.73</v>
      </c>
      <c r="E291" s="1">
        <v>0</v>
      </c>
      <c r="F291" s="1">
        <v>0</v>
      </c>
      <c r="G291" s="2">
        <f t="shared" si="8"/>
        <v>458.95690000000002</v>
      </c>
      <c r="H291" s="2">
        <f t="shared" si="9"/>
        <v>0.41999999999995907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1226104.77</v>
      </c>
      <c r="D345" s="1">
        <f>'PR-RAS'!E350</f>
        <v>890729.51</v>
      </c>
      <c r="E345" s="1">
        <v>0</v>
      </c>
      <c r="F345" s="1">
        <v>0</v>
      </c>
      <c r="G345" s="2">
        <f t="shared" si="8"/>
        <v>1034601.9437599999</v>
      </c>
      <c r="H345" s="2">
        <f t="shared" si="9"/>
        <v>0.71999999997206032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30000</v>
      </c>
      <c r="D346" s="1">
        <f>'PR-RAS'!E351</f>
        <v>44898.75</v>
      </c>
      <c r="E346" s="1">
        <v>0</v>
      </c>
      <c r="F346" s="1">
        <v>0</v>
      </c>
      <c r="G346" s="2">
        <f t="shared" si="8"/>
        <v>41330.137499999997</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30000</v>
      </c>
      <c r="D347" s="1">
        <f>'PR-RAS'!E352</f>
        <v>37100</v>
      </c>
      <c r="E347" s="1">
        <v>0</v>
      </c>
      <c r="F347" s="1">
        <v>0</v>
      </c>
      <c r="G347" s="2">
        <f t="shared" si="8"/>
        <v>36053.199999999997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30000</v>
      </c>
      <c r="D348" s="1">
        <f>'PR-RAS'!E353</f>
        <v>37100</v>
      </c>
      <c r="E348" s="1">
        <v>0</v>
      </c>
      <c r="F348" s="1">
        <v>0</v>
      </c>
      <c r="G348" s="2">
        <f t="shared" si="8"/>
        <v>36157.399999999994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7798.75</v>
      </c>
      <c r="E351" s="1">
        <v>0</v>
      </c>
      <c r="F351" s="1">
        <v>0</v>
      </c>
      <c r="G351" s="2">
        <f t="shared" si="8"/>
        <v>5459.125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7798.75</v>
      </c>
      <c r="E357" s="1">
        <v>0</v>
      </c>
      <c r="F357" s="1">
        <v>0</v>
      </c>
      <c r="G357" s="2">
        <f t="shared" si="8"/>
        <v>5552.71</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1196104.77</v>
      </c>
      <c r="D358" s="1">
        <f>'PR-RAS'!E363</f>
        <v>803665.08</v>
      </c>
      <c r="E358" s="1">
        <v>0</v>
      </c>
      <c r="F358" s="1">
        <v>0</v>
      </c>
      <c r="G358" s="2">
        <f t="shared" si="8"/>
        <v>1000826.2700099999</v>
      </c>
      <c r="H358" s="2">
        <f t="shared" si="9"/>
        <v>0.30999999993946403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1014711.64</v>
      </c>
      <c r="D359" s="1">
        <f>'PR-RAS'!E364</f>
        <v>687837.45</v>
      </c>
      <c r="E359" s="1">
        <v>0</v>
      </c>
      <c r="F359" s="1">
        <v>0</v>
      </c>
      <c r="G359" s="2">
        <f t="shared" si="8"/>
        <v>855758.38131999993</v>
      </c>
      <c r="H359" s="2">
        <f t="shared" si="9"/>
        <v>0.80999999993946403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18512.5</v>
      </c>
      <c r="D361" s="1">
        <f>'PR-RAS'!E366</f>
        <v>5750</v>
      </c>
      <c r="E361" s="1">
        <v>0</v>
      </c>
      <c r="F361" s="1">
        <v>0</v>
      </c>
      <c r="G361" s="2">
        <f t="shared" si="8"/>
        <v>10804.5</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55553.34</v>
      </c>
      <c r="D362" s="1">
        <f>'PR-RAS'!E367</f>
        <v>5662.5</v>
      </c>
      <c r="E362" s="1">
        <v>0</v>
      </c>
      <c r="F362" s="1">
        <v>0</v>
      </c>
      <c r="G362" s="2">
        <f t="shared" si="8"/>
        <v>24143.080739999998</v>
      </c>
      <c r="H362" s="2">
        <f t="shared" si="9"/>
        <v>0.83999999999650754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940645.8</v>
      </c>
      <c r="D363" s="1">
        <f>'PR-RAS'!E368</f>
        <v>676424.95</v>
      </c>
      <c r="E363" s="1">
        <v>0</v>
      </c>
      <c r="F363" s="1">
        <v>0</v>
      </c>
      <c r="G363" s="2">
        <f t="shared" si="8"/>
        <v>830245.44339999999</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153302.62</v>
      </c>
      <c r="D364" s="1">
        <f>'PR-RAS'!E369</f>
        <v>79290.92</v>
      </c>
      <c r="E364" s="1">
        <v>0</v>
      </c>
      <c r="F364" s="1">
        <v>0</v>
      </c>
      <c r="G364" s="2">
        <f t="shared" si="8"/>
        <v>113214.05897999999</v>
      </c>
      <c r="H364" s="2">
        <f t="shared" si="9"/>
        <v>0.46000000000640284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24752.75</v>
      </c>
      <c r="D365" s="1">
        <f>'PR-RAS'!E370</f>
        <v>9815.56</v>
      </c>
      <c r="E365" s="1">
        <v>0</v>
      </c>
      <c r="F365" s="1">
        <v>0</v>
      </c>
      <c r="G365" s="2">
        <f t="shared" si="8"/>
        <v>16155.728679999998</v>
      </c>
      <c r="H365" s="2">
        <f t="shared" si="9"/>
        <v>0.69000000000050932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777.58</v>
      </c>
      <c r="D366" s="1">
        <f>'PR-RAS'!E371</f>
        <v>15.48</v>
      </c>
      <c r="E366" s="1">
        <v>0</v>
      </c>
      <c r="F366" s="1">
        <v>0</v>
      </c>
      <c r="G366" s="2">
        <f t="shared" si="8"/>
        <v>295.11709999999999</v>
      </c>
      <c r="H366" s="2">
        <f t="shared" si="9"/>
        <v>0.8999999999999595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1335.25</v>
      </c>
      <c r="E367" s="1">
        <v>0</v>
      </c>
      <c r="F367" s="1">
        <v>0</v>
      </c>
      <c r="G367" s="2">
        <f t="shared" si="8"/>
        <v>977.40300000000002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26269.23</v>
      </c>
      <c r="D370" s="1">
        <f>'PR-RAS'!E375</f>
        <v>1713.6</v>
      </c>
      <c r="E370" s="1">
        <v>0</v>
      </c>
      <c r="F370" s="1">
        <v>0</v>
      </c>
      <c r="G370" s="2">
        <f t="shared" si="8"/>
        <v>10957.982669999999</v>
      </c>
      <c r="H370" s="2">
        <f t="shared" si="9"/>
        <v>0.62999999999965439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101503.06</v>
      </c>
      <c r="D371" s="1">
        <f>'PR-RAS'!E376</f>
        <v>66411.03</v>
      </c>
      <c r="E371" s="1">
        <v>0</v>
      </c>
      <c r="F371" s="1">
        <v>0</v>
      </c>
      <c r="G371" s="2">
        <f t="shared" si="8"/>
        <v>86700.294399999999</v>
      </c>
      <c r="H371" s="2">
        <f t="shared" si="9"/>
        <v>8.999999999650754E-2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392.51</v>
      </c>
      <c r="D378" s="1">
        <f>'PR-RAS'!E383</f>
        <v>349.21</v>
      </c>
      <c r="E378" s="1">
        <v>0</v>
      </c>
      <c r="F378" s="1">
        <v>0</v>
      </c>
      <c r="G378" s="2">
        <f t="shared" si="8"/>
        <v>411.28060999999997</v>
      </c>
      <c r="H378" s="2">
        <f t="shared" si="9"/>
        <v>0.69999999999998863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392.51</v>
      </c>
      <c r="D379" s="1">
        <f>'PR-RAS'!E384</f>
        <v>349.21</v>
      </c>
      <c r="E379" s="1">
        <v>0</v>
      </c>
      <c r="F379" s="1">
        <v>0</v>
      </c>
      <c r="G379" s="2">
        <f t="shared" si="8"/>
        <v>412.37153999999992</v>
      </c>
      <c r="H379" s="2">
        <f t="shared" si="9"/>
        <v>0.69999999999998863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27698</v>
      </c>
      <c r="D386" s="1">
        <f>'PR-RAS'!E391</f>
        <v>36187.5</v>
      </c>
      <c r="E386" s="1">
        <v>0</v>
      </c>
      <c r="F386" s="1">
        <v>0</v>
      </c>
      <c r="G386" s="2">
        <f t="shared" si="8"/>
        <v>38528.105000000003</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1687.5</v>
      </c>
      <c r="E388" s="1">
        <v>0</v>
      </c>
      <c r="F388" s="1">
        <v>0</v>
      </c>
      <c r="G388" s="2">
        <f t="shared" si="8"/>
        <v>1306.125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27698</v>
      </c>
      <c r="D390" s="1">
        <f>'PR-RAS'!E395</f>
        <v>34500</v>
      </c>
      <c r="E390" s="1">
        <v>0</v>
      </c>
      <c r="F390" s="1">
        <v>0</v>
      </c>
      <c r="G390" s="2">
        <f t="shared" si="8"/>
        <v>37615.522000000004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42165.68</v>
      </c>
      <c r="E397" s="1">
        <v>0</v>
      </c>
      <c r="F397" s="1">
        <v>0</v>
      </c>
      <c r="G397" s="2">
        <f t="shared" si="8"/>
        <v>33395.218560000001</v>
      </c>
      <c r="H397" s="2">
        <f t="shared" si="9"/>
        <v>0.31999999999970896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42165.68</v>
      </c>
      <c r="E398" s="1">
        <v>0</v>
      </c>
      <c r="F398" s="1">
        <v>0</v>
      </c>
      <c r="G398" s="2">
        <f t="shared" si="8"/>
        <v>33479.549920000005</v>
      </c>
      <c r="H398" s="2">
        <f t="shared" si="9"/>
        <v>0.31999999999970896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1226104.77</v>
      </c>
      <c r="D403" s="1">
        <f>'PR-RAS'!E408</f>
        <v>890729.51</v>
      </c>
      <c r="E403" s="1">
        <v>0</v>
      </c>
      <c r="F403" s="1">
        <v>0</v>
      </c>
      <c r="G403" s="2">
        <f t="shared" si="8"/>
        <v>1209040.6435800001</v>
      </c>
      <c r="H403" s="2">
        <f t="shared" si="9"/>
        <v>0.71999999997206032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407872.05</v>
      </c>
      <c r="D405" s="1">
        <f>'PR-RAS'!E410</f>
        <v>363565.49</v>
      </c>
      <c r="E405" s="1">
        <v>0</v>
      </c>
      <c r="F405" s="1">
        <v>0</v>
      </c>
      <c r="G405" s="2">
        <f t="shared" si="8"/>
        <v>458541.22412000003</v>
      </c>
      <c r="H405" s="2">
        <f t="shared" si="9"/>
        <v>0.53999999997904524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2318511.5099999998</v>
      </c>
      <c r="D407" s="1">
        <f>'PR-RAS'!E412</f>
        <v>1918881.9400000002</v>
      </c>
      <c r="E407" s="1">
        <v>0</v>
      </c>
      <c r="F407" s="1">
        <v>0</v>
      </c>
      <c r="G407" s="2">
        <f t="shared" si="8"/>
        <v>2499447.8083400005</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2335800.23</v>
      </c>
      <c r="D408" s="1">
        <f>'PR-RAS'!E413</f>
        <v>2117870.09</v>
      </c>
      <c r="E408" s="1">
        <v>0</v>
      </c>
      <c r="F408" s="1">
        <v>0</v>
      </c>
      <c r="G408" s="2">
        <f t="shared" si="8"/>
        <v>2674616.9468700001</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17288.720000000205</v>
      </c>
      <c r="D410" s="1">
        <f>'PR-RAS'!E415</f>
        <v>198988.14999999967</v>
      </c>
      <c r="E410" s="1">
        <v>0</v>
      </c>
      <c r="F410" s="1">
        <v>0</v>
      </c>
      <c r="G410" s="2">
        <f t="shared" si="8"/>
        <v>169843.39317999981</v>
      </c>
      <c r="H410" s="2">
        <f t="shared" si="9"/>
        <v>0.42999999946914613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522844.86000000004</v>
      </c>
      <c r="D411" s="1">
        <f>'PR-RAS'!E416</f>
        <v>32252.479999999981</v>
      </c>
      <c r="E411" s="1">
        <v>0</v>
      </c>
      <c r="F411" s="1">
        <v>0</v>
      </c>
      <c r="G411" s="2">
        <f t="shared" si="8"/>
        <v>240813.42620000002</v>
      </c>
      <c r="H411" s="2">
        <f t="shared" si="9"/>
        <v>0.61999999993713573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44648.51</v>
      </c>
      <c r="D413" s="1">
        <f>'PR-RAS'!E418</f>
        <v>45935.99</v>
      </c>
      <c r="E413" s="1">
        <v>0</v>
      </c>
      <c r="F413" s="1">
        <v>0</v>
      </c>
      <c r="G413" s="2">
        <f t="shared" si="8"/>
        <v>56246.441879999991</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215258.83</v>
      </c>
      <c r="D414" s="1">
        <f>'PR-RAS'!E420</f>
        <v>305163.15999999997</v>
      </c>
      <c r="E414" s="1">
        <v>0</v>
      </c>
      <c r="F414" s="1">
        <v>0</v>
      </c>
      <c r="G414" s="2">
        <f t="shared" si="8"/>
        <v>340966.66694999993</v>
      </c>
      <c r="H414" s="2">
        <f t="shared" si="9"/>
        <v>0.32999999998719431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2828.94</v>
      </c>
      <c r="D415" s="1">
        <f>'PR-RAS'!E421</f>
        <v>1564.37</v>
      </c>
      <c r="E415" s="1">
        <v>0</v>
      </c>
      <c r="F415" s="1">
        <v>0</v>
      </c>
      <c r="G415" s="2">
        <f t="shared" si="8"/>
        <v>2466.4795199999999</v>
      </c>
      <c r="H415" s="2">
        <f t="shared" si="9"/>
        <v>0.42999999999983629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2828.94</v>
      </c>
      <c r="D421" s="1">
        <f>'PR-RAS'!E427</f>
        <v>1564.37</v>
      </c>
      <c r="E421" s="1">
        <v>0</v>
      </c>
      <c r="F421" s="1">
        <v>0</v>
      </c>
      <c r="G421" s="2">
        <f t="shared" si="8"/>
        <v>2502.2256000000002</v>
      </c>
      <c r="H421" s="2">
        <f t="shared" si="9"/>
        <v>0.42999999999983629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2828.94</v>
      </c>
      <c r="D422" s="1">
        <f>'PR-RAS'!E428</f>
        <v>1564.37</v>
      </c>
      <c r="E422" s="1">
        <v>0</v>
      </c>
      <c r="F422" s="1">
        <v>0</v>
      </c>
      <c r="G422" s="2">
        <f t="shared" si="8"/>
        <v>2508.1832800000002</v>
      </c>
      <c r="H422" s="2">
        <f t="shared" si="9"/>
        <v>0.42999999999983629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212429.88999999998</v>
      </c>
      <c r="D478" s="1">
        <f>'PR-RAS'!E484</f>
        <v>303598.78999999998</v>
      </c>
      <c r="E478" s="1">
        <v>0</v>
      </c>
      <c r="F478" s="1">
        <v>0</v>
      </c>
      <c r="G478" s="2">
        <f t="shared" si="8"/>
        <v>390962.30318999995</v>
      </c>
      <c r="H478" s="2">
        <f t="shared" si="9"/>
        <v>0.32000000003608875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212356.49</v>
      </c>
      <c r="D484" s="1">
        <f>'PR-RAS'!E490</f>
        <v>303598.78999999998</v>
      </c>
      <c r="E484" s="1">
        <v>0</v>
      </c>
      <c r="F484" s="1">
        <v>0</v>
      </c>
      <c r="G484" s="2">
        <f t="shared" si="8"/>
        <v>395844.61580999999</v>
      </c>
      <c r="H484" s="2">
        <f t="shared" si="9"/>
        <v>0.70000000001164153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212356.49</v>
      </c>
      <c r="D485" s="1">
        <f>'PR-RAS'!E491</f>
        <v>303598.78999999998</v>
      </c>
      <c r="E485" s="1">
        <v>0</v>
      </c>
      <c r="F485" s="1">
        <v>0</v>
      </c>
      <c r="G485" s="2">
        <f t="shared" si="8"/>
        <v>396664.16987999994</v>
      </c>
      <c r="H485" s="2">
        <f t="shared" si="9"/>
        <v>0.70000000001164153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73.400000000000006</v>
      </c>
      <c r="D501" s="1">
        <f>'PR-RAS'!E507</f>
        <v>0</v>
      </c>
      <c r="E501" s="1">
        <v>0</v>
      </c>
      <c r="F501" s="1">
        <v>0</v>
      </c>
      <c r="G501" s="2">
        <f t="shared" si="8"/>
        <v>36.700000000000003</v>
      </c>
      <c r="H501" s="2">
        <f t="shared" si="9"/>
        <v>0.40000000000000568</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73.400000000000006</v>
      </c>
      <c r="D502" s="1">
        <f>'PR-RAS'!E508</f>
        <v>0</v>
      </c>
      <c r="E502" s="1">
        <v>0</v>
      </c>
      <c r="F502" s="1">
        <v>0</v>
      </c>
      <c r="G502" s="2">
        <f t="shared" si="8"/>
        <v>36.773400000000002</v>
      </c>
      <c r="H502" s="2">
        <f t="shared" si="9"/>
        <v>0.40000000000000568</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34560.46</v>
      </c>
      <c r="D522" s="1">
        <f>'PR-RAS'!E528</f>
        <v>212429.88999999998</v>
      </c>
      <c r="E522" s="1">
        <v>0</v>
      </c>
      <c r="F522" s="1">
        <v>0</v>
      </c>
      <c r="G522" s="2">
        <f t="shared" ref="G522:G809" si="10">(B522/1000)*(C522*1+D522*2)</f>
        <v>239357.94503999999</v>
      </c>
      <c r="H522" s="2">
        <f t="shared" ref="H522:H809" si="11">ABS(C522-ROUND(C522,0))+ABS(D522-ROUND(D522,0))</f>
        <v>0.57000000001426088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34560.46</v>
      </c>
      <c r="D587" s="1">
        <f>'PR-RAS'!E593</f>
        <v>212429.88999999998</v>
      </c>
      <c r="E587" s="1">
        <v>0</v>
      </c>
      <c r="F587" s="1">
        <v>0</v>
      </c>
      <c r="G587" s="2">
        <f t="shared" si="10"/>
        <v>269220.26063999999</v>
      </c>
      <c r="H587" s="2">
        <f t="shared" si="11"/>
        <v>0.57000000001426088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212356.49</v>
      </c>
      <c r="E593" s="1">
        <v>0</v>
      </c>
      <c r="F593" s="1">
        <v>0</v>
      </c>
      <c r="G593" s="2">
        <f t="shared" si="10"/>
        <v>251430.08415999997</v>
      </c>
      <c r="H593" s="2">
        <f t="shared" si="11"/>
        <v>0.48999999999068677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212356.49</v>
      </c>
      <c r="E594" s="1">
        <v>0</v>
      </c>
      <c r="F594" s="1">
        <v>0</v>
      </c>
      <c r="G594" s="2">
        <f t="shared" si="10"/>
        <v>251854.79713999998</v>
      </c>
      <c r="H594" s="2">
        <f t="shared" si="11"/>
        <v>0.48999999999068677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34560.46</v>
      </c>
      <c r="D611" s="1">
        <f>'PR-RAS'!E617</f>
        <v>73.400000000000006</v>
      </c>
      <c r="E611" s="1">
        <v>0</v>
      </c>
      <c r="F611" s="1">
        <v>0</v>
      </c>
      <c r="G611" s="2">
        <f t="shared" si="10"/>
        <v>21171.428599999999</v>
      </c>
      <c r="H611" s="2">
        <f t="shared" si="11"/>
        <v>0.85999999999913257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34560.46</v>
      </c>
      <c r="D612" s="1">
        <f>'PR-RAS'!E618</f>
        <v>73.400000000000006</v>
      </c>
      <c r="E612" s="1">
        <v>0</v>
      </c>
      <c r="F612" s="1">
        <v>0</v>
      </c>
      <c r="G612" s="2">
        <f t="shared" si="10"/>
        <v>21206.135860000002</v>
      </c>
      <c r="H612" s="2">
        <f t="shared" si="11"/>
        <v>0.85999999999913257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180698.37</v>
      </c>
      <c r="D629" s="1">
        <f>'PR-RAS'!E635</f>
        <v>92733.26999999999</v>
      </c>
      <c r="E629" s="1">
        <v>0</v>
      </c>
      <c r="F629" s="1">
        <v>0</v>
      </c>
      <c r="G629" s="2">
        <f t="shared" si="10"/>
        <v>229951.56347999998</v>
      </c>
      <c r="H629" s="2">
        <f t="shared" si="11"/>
        <v>0.63999999998486601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180698.37</v>
      </c>
      <c r="E631" s="1">
        <v>0</v>
      </c>
      <c r="F631" s="1">
        <v>0</v>
      </c>
      <c r="G631" s="2">
        <f t="shared" si="10"/>
        <v>227679.94620000001</v>
      </c>
      <c r="H631" s="2">
        <f t="shared" si="11"/>
        <v>0.36999999999534339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471989.22</v>
      </c>
      <c r="D632" s="1">
        <f>'PR-RAS'!E638</f>
        <v>0</v>
      </c>
      <c r="E632" s="1">
        <v>0</v>
      </c>
      <c r="F632" s="1">
        <v>0</v>
      </c>
      <c r="G632" s="2">
        <f t="shared" si="10"/>
        <v>297825.19782</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2533770.34</v>
      </c>
      <c r="D633" s="1">
        <f>'PR-RAS'!E639</f>
        <v>2224045.1</v>
      </c>
      <c r="E633" s="1">
        <v>0</v>
      </c>
      <c r="F633" s="1">
        <v>0</v>
      </c>
      <c r="G633" s="2">
        <f t="shared" si="10"/>
        <v>4412535.8612799998</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2370360.69</v>
      </c>
      <c r="D634" s="1">
        <f>'PR-RAS'!E640</f>
        <v>2330299.98</v>
      </c>
      <c r="E634" s="1">
        <v>0</v>
      </c>
      <c r="F634" s="1">
        <v>0</v>
      </c>
      <c r="G634" s="2">
        <f t="shared" si="10"/>
        <v>4450598.0914500002</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163409.64999999991</v>
      </c>
      <c r="D635" s="1">
        <f>'PR-RAS'!E641</f>
        <v>0</v>
      </c>
      <c r="E635" s="1">
        <v>0</v>
      </c>
      <c r="F635" s="1">
        <v>0</v>
      </c>
      <c r="G635" s="2">
        <f t="shared" si="10"/>
        <v>103601.71809999994</v>
      </c>
      <c r="H635" s="2">
        <f t="shared" si="11"/>
        <v>0.35000000009313226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106254.87999999989</v>
      </c>
      <c r="E636" s="1">
        <v>0</v>
      </c>
      <c r="F636" s="1">
        <v>0</v>
      </c>
      <c r="G636" s="2">
        <f t="shared" si="10"/>
        <v>134943.69759999987</v>
      </c>
      <c r="H636" s="2">
        <f t="shared" si="11"/>
        <v>0.12000000011175871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50855.640000000072</v>
      </c>
      <c r="D637" s="1">
        <f>'PR-RAS'!E643</f>
        <v>212950.84999999998</v>
      </c>
      <c r="E637" s="1">
        <v>0</v>
      </c>
      <c r="F637" s="1">
        <v>0</v>
      </c>
      <c r="G637" s="2">
        <f t="shared" si="10"/>
        <v>303217.66824000003</v>
      </c>
      <c r="H637" s="2">
        <f t="shared" si="11"/>
        <v>0.50999999995110556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214265.28999999998</v>
      </c>
      <c r="D639" s="1">
        <f>'PR-RAS'!E645</f>
        <v>106695.97000000009</v>
      </c>
      <c r="E639" s="1">
        <v>0</v>
      </c>
      <c r="F639" s="1">
        <v>0</v>
      </c>
      <c r="G639" s="2">
        <f t="shared" si="10"/>
        <v>272845.31274000008</v>
      </c>
      <c r="H639" s="2">
        <f t="shared" si="11"/>
        <v>0.3199999998905696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191909.6</v>
      </c>
      <c r="D642" s="1">
        <f>'PR-RAS'!E649</f>
        <v>358856.71</v>
      </c>
      <c r="E642" s="1">
        <v>0</v>
      </c>
      <c r="F642" s="1">
        <v>0</v>
      </c>
      <c r="G642" s="2">
        <f t="shared" si="10"/>
        <v>583068.35582000006</v>
      </c>
      <c r="H642" s="2">
        <f t="shared" si="11"/>
        <v>0.68999999997322448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2783543.31</v>
      </c>
      <c r="D643" s="1">
        <f>'PR-RAS'!E650</f>
        <v>2391288.44</v>
      </c>
      <c r="E643" s="1">
        <v>0</v>
      </c>
      <c r="F643" s="1">
        <v>0</v>
      </c>
      <c r="G643" s="2">
        <f t="shared" si="10"/>
        <v>4857449.1619799994</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2616596.2000000002</v>
      </c>
      <c r="D644" s="1">
        <f>'PR-RAS'!E651</f>
        <v>2511820.9300000002</v>
      </c>
      <c r="E644" s="1">
        <v>0</v>
      </c>
      <c r="F644" s="1">
        <v>0</v>
      </c>
      <c r="G644" s="2">
        <f t="shared" si="10"/>
        <v>4912673.0725800004</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358856.70999999996</v>
      </c>
      <c r="D645" s="1">
        <f>'PR-RAS'!E652</f>
        <v>238324.21999999974</v>
      </c>
      <c r="E645" s="1">
        <v>0</v>
      </c>
      <c r="F645" s="1">
        <v>0</v>
      </c>
      <c r="G645" s="2">
        <f t="shared" si="10"/>
        <v>538065.31659999967</v>
      </c>
      <c r="H645" s="2">
        <f t="shared" si="11"/>
        <v>0.50999999977648258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12</v>
      </c>
      <c r="E646" s="1">
        <v>0</v>
      </c>
      <c r="F646" s="1">
        <v>0</v>
      </c>
      <c r="G646" s="2">
        <f t="shared" si="10"/>
        <v>21.285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16</v>
      </c>
      <c r="E647" s="1">
        <v>0</v>
      </c>
      <c r="F647" s="1">
        <v>0</v>
      </c>
      <c r="G647" s="2">
        <f t="shared" si="10"/>
        <v>34.238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13</v>
      </c>
      <c r="E648" s="1">
        <v>0</v>
      </c>
      <c r="F648" s="1">
        <v>0</v>
      </c>
      <c r="G648" s="2">
        <f t="shared" si="10"/>
        <v>22.645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16</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495851.51</v>
      </c>
      <c r="D654" s="1">
        <f>'PR-RAS'!E661</f>
        <v>603336.25</v>
      </c>
      <c r="E654" s="1">
        <v>0</v>
      </c>
      <c r="F654" s="1">
        <v>0</v>
      </c>
      <c r="G654" s="2">
        <f t="shared" si="10"/>
        <v>1111748.1785300002</v>
      </c>
      <c r="H654" s="2">
        <f t="shared" si="11"/>
        <v>0.73999999999068677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111500</v>
      </c>
      <c r="D655" s="1">
        <f>'PR-RAS'!E662</f>
        <v>0</v>
      </c>
      <c r="E655" s="1">
        <v>0</v>
      </c>
      <c r="F655" s="1">
        <v>0</v>
      </c>
      <c r="G655" s="2">
        <f t="shared" si="10"/>
        <v>72921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568683.18999999994</v>
      </c>
      <c r="D658" s="1">
        <f>'PR-RAS'!E665</f>
        <v>98721.42</v>
      </c>
      <c r="E658" s="1">
        <v>0</v>
      </c>
      <c r="F658" s="1">
        <v>0</v>
      </c>
      <c r="G658" s="2">
        <f t="shared" si="10"/>
        <v>503344.80170999997</v>
      </c>
      <c r="H658" s="2">
        <f t="shared" si="11"/>
        <v>0.60999999994237442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62220</v>
      </c>
      <c r="D659" s="1">
        <f>'PR-RAS'!E666</f>
        <v>0</v>
      </c>
      <c r="E659" s="1">
        <v>0</v>
      </c>
      <c r="F659" s="1">
        <v>0</v>
      </c>
      <c r="G659" s="2">
        <f t="shared" si="10"/>
        <v>40940.76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12093.6</v>
      </c>
      <c r="E666" s="1">
        <v>0</v>
      </c>
      <c r="F666" s="1">
        <v>0</v>
      </c>
      <c r="G666" s="2">
        <f t="shared" si="10"/>
        <v>16084.488000000001</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263033.59000000003</v>
      </c>
      <c r="D687" s="1">
        <f>'PR-RAS'!E694</f>
        <v>244200.42</v>
      </c>
      <c r="E687" s="1">
        <v>0</v>
      </c>
      <c r="F687" s="1">
        <v>0</v>
      </c>
      <c r="G687" s="2">
        <f t="shared" si="10"/>
        <v>515484.01898000005</v>
      </c>
      <c r="H687" s="2">
        <f t="shared" si="11"/>
        <v>0.82999999998719431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235193.88</v>
      </c>
      <c r="D691" s="1">
        <f>'PR-RAS'!E698</f>
        <v>289349.01</v>
      </c>
      <c r="E691" s="1">
        <v>0</v>
      </c>
      <c r="F691" s="1">
        <v>0</v>
      </c>
      <c r="G691" s="2">
        <f t="shared" si="10"/>
        <v>561585.41099999996</v>
      </c>
      <c r="H691" s="2">
        <f t="shared" si="11"/>
        <v>0.13000000000465661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76245.13</v>
      </c>
      <c r="D703" s="1">
        <f>'PR-RAS'!E710</f>
        <v>106112.07</v>
      </c>
      <c r="E703" s="1">
        <v>0</v>
      </c>
      <c r="F703" s="1">
        <v>0</v>
      </c>
      <c r="G703" s="2">
        <f t="shared" si="10"/>
        <v>202505.42754</v>
      </c>
      <c r="H703" s="2">
        <f t="shared" si="11"/>
        <v>0.20000000001164153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11465.37</v>
      </c>
      <c r="D711" s="1">
        <f>'PR-RAS'!E718</f>
        <v>9635.02</v>
      </c>
      <c r="E711" s="1">
        <v>0</v>
      </c>
      <c r="F711" s="1">
        <v>0</v>
      </c>
      <c r="G711" s="2">
        <f t="shared" si="10"/>
        <v>21822.141100000001</v>
      </c>
      <c r="H711" s="2">
        <f t="shared" si="11"/>
        <v>0.39000000000123691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4453.2700000000004</v>
      </c>
      <c r="D714" s="1">
        <f>'PR-RAS'!E721</f>
        <v>0</v>
      </c>
      <c r="E714" s="1">
        <v>0</v>
      </c>
      <c r="F714" s="1">
        <v>0</v>
      </c>
      <c r="G714" s="2">
        <f t="shared" si="10"/>
        <v>3175.1815100000003</v>
      </c>
      <c r="H714" s="2">
        <f t="shared" si="11"/>
        <v>0.27000000000043656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1403.48</v>
      </c>
      <c r="D715" s="1">
        <f>'PR-RAS'!E722</f>
        <v>3732.64</v>
      </c>
      <c r="E715" s="1">
        <v>0</v>
      </c>
      <c r="F715" s="1">
        <v>0</v>
      </c>
      <c r="G715" s="2">
        <f t="shared" si="10"/>
        <v>6332.2946400000001</v>
      </c>
      <c r="H715" s="2">
        <f t="shared" si="11"/>
        <v>0.84000000000014552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2319.36</v>
      </c>
      <c r="D718" s="1">
        <f>'PR-RAS'!E725</f>
        <v>2963.61</v>
      </c>
      <c r="E718" s="1">
        <v>0</v>
      </c>
      <c r="F718" s="1">
        <v>0</v>
      </c>
      <c r="G718" s="2">
        <f t="shared" si="10"/>
        <v>5912.7978599999997</v>
      </c>
      <c r="H718" s="2">
        <f t="shared" si="11"/>
        <v>0.75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240</v>
      </c>
      <c r="D719" s="1">
        <f>'PR-RAS'!E726</f>
        <v>468</v>
      </c>
      <c r="E719" s="1">
        <v>0</v>
      </c>
      <c r="F719" s="1">
        <v>0</v>
      </c>
      <c r="G719" s="2">
        <f t="shared" si="10"/>
        <v>844.36799999999994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1976.28</v>
      </c>
      <c r="D735" s="1">
        <f>'PR-RAS'!E742</f>
        <v>4264.67</v>
      </c>
      <c r="E735" s="1">
        <v>0</v>
      </c>
      <c r="F735" s="1">
        <v>0</v>
      </c>
      <c r="G735" s="2">
        <f t="shared" si="10"/>
        <v>7711.1250800000007</v>
      </c>
      <c r="H735" s="2">
        <f t="shared" si="11"/>
        <v>0.60999999999989996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4567.1899999999996</v>
      </c>
      <c r="D757" s="1">
        <f>'PR-RAS'!E764</f>
        <v>6686.14</v>
      </c>
      <c r="E757" s="1">
        <v>0</v>
      </c>
      <c r="F757" s="1">
        <v>0</v>
      </c>
      <c r="G757" s="2">
        <f t="shared" si="10"/>
        <v>13562.239320000001</v>
      </c>
      <c r="H757" s="2">
        <f t="shared" si="11"/>
        <v>0.32999999999992724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116570.05</v>
      </c>
      <c r="D809" s="1">
        <f>'PR-RAS'!E816</f>
        <v>7602.11</v>
      </c>
      <c r="E809" s="1">
        <v>0</v>
      </c>
      <c r="F809" s="1">
        <v>0</v>
      </c>
      <c r="G809" s="2">
        <f t="shared" si="10"/>
        <v>106473.61016</v>
      </c>
      <c r="H809" s="2">
        <f t="shared" si="11"/>
        <v>0.16000000000258296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9157.44</v>
      </c>
      <c r="D812" s="1">
        <f>'PR-RAS'!E819</f>
        <v>6696.69</v>
      </c>
      <c r="E812" s="1">
        <v>0</v>
      </c>
      <c r="F812" s="1">
        <v>0</v>
      </c>
      <c r="G812" s="2">
        <f t="shared" si="18"/>
        <v>18288.71502</v>
      </c>
      <c r="H812" s="2">
        <f t="shared" si="19"/>
        <v>0.75000000000090949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7963.4</v>
      </c>
      <c r="D814" s="1">
        <f>'PR-RAS'!E821</f>
        <v>9189.02</v>
      </c>
      <c r="E814" s="1">
        <v>0</v>
      </c>
      <c r="F814" s="1">
        <v>0</v>
      </c>
      <c r="G814" s="2">
        <f t="shared" si="18"/>
        <v>21415.59072</v>
      </c>
      <c r="H814" s="2">
        <f t="shared" si="19"/>
        <v>0.42000000000007276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6742.64</v>
      </c>
      <c r="D816" s="1">
        <f>'PR-RAS'!E823</f>
        <v>4148.08</v>
      </c>
      <c r="E816" s="1">
        <v>0</v>
      </c>
      <c r="F816" s="1">
        <v>0</v>
      </c>
      <c r="G816" s="2">
        <f t="shared" si="18"/>
        <v>12256.621999999999</v>
      </c>
      <c r="H816" s="2">
        <f t="shared" si="19"/>
        <v>0.43999999999959982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5739.34</v>
      </c>
      <c r="D821" s="1">
        <f>'PR-RAS'!E828</f>
        <v>3974.66</v>
      </c>
      <c r="E821" s="1">
        <v>0</v>
      </c>
      <c r="F821" s="1">
        <v>0</v>
      </c>
      <c r="G821" s="2">
        <f t="shared" si="18"/>
        <v>11224.7012</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212356.49</v>
      </c>
      <c r="D872" s="1">
        <f>'PR-RAS'!E879</f>
        <v>303598.78999999998</v>
      </c>
      <c r="E872" s="1">
        <v>0</v>
      </c>
      <c r="F872" s="1">
        <v>0</v>
      </c>
      <c r="G872" s="2">
        <f t="shared" si="18"/>
        <v>713831.59496999998</v>
      </c>
      <c r="H872" s="2">
        <f t="shared" si="19"/>
        <v>0.70000000001164153</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73.400000000000006</v>
      </c>
      <c r="D893" s="1">
        <f>'PR-RAS'!E900</f>
        <v>0</v>
      </c>
      <c r="E893" s="1">
        <v>0</v>
      </c>
      <c r="F893" s="1">
        <v>0</v>
      </c>
      <c r="G893" s="2">
        <f t="shared" si="18"/>
        <v>65.472800000000007</v>
      </c>
      <c r="H893" s="2">
        <f t="shared" si="19"/>
        <v>0.40000000000000568</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212356.49</v>
      </c>
      <c r="E940" s="1">
        <v>0</v>
      </c>
      <c r="F940" s="1">
        <v>0</v>
      </c>
      <c r="G940" s="2">
        <f t="shared" si="18"/>
        <v>398805.48821999994</v>
      </c>
      <c r="H940" s="2">
        <f t="shared" si="19"/>
        <v>0.48999999999068677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34560.46</v>
      </c>
      <c r="D961" s="1">
        <f>'PR-RAS'!E968</f>
        <v>73.400000000000006</v>
      </c>
      <c r="E961" s="1">
        <v>0</v>
      </c>
      <c r="F961" s="1">
        <v>0</v>
      </c>
      <c r="G961" s="2">
        <f t="shared" si="18"/>
        <v>33318.969600000004</v>
      </c>
      <c r="H961" s="2">
        <f t="shared" si="19"/>
        <v>0.85999999999913257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6765372.0099999998</v>
      </c>
      <c r="D984" s="6">
        <f>BILANCA!E6</f>
        <v>6476832.7699999986</v>
      </c>
      <c r="E984" s="6">
        <v>0</v>
      </c>
      <c r="F984" s="6">
        <v>0</v>
      </c>
      <c r="G984" s="7">
        <f t="shared" ref="G984:G1241" si="22">B984/1000*C984+B984/500*D984</f>
        <v>19719.037549999997</v>
      </c>
      <c r="H984" s="7">
        <f t="shared" si="19"/>
        <v>0.24000000115483999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5638514.3999999994</v>
      </c>
      <c r="D985" s="1">
        <f>BILANCA!E7</f>
        <v>6188123.919999999</v>
      </c>
      <c r="E985" s="1">
        <v>0</v>
      </c>
      <c r="F985" s="1">
        <v>0</v>
      </c>
      <c r="G985" s="2">
        <f t="shared" si="22"/>
        <v>36029.524479999993</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472459.20999999996</v>
      </c>
      <c r="D986" s="1">
        <f>BILANCA!E8</f>
        <v>514223.47999999992</v>
      </c>
      <c r="E986" s="1">
        <v>0</v>
      </c>
      <c r="F986" s="1">
        <v>0</v>
      </c>
      <c r="G986" s="2">
        <f t="shared" si="22"/>
        <v>4502.7185099999997</v>
      </c>
      <c r="H986" s="2">
        <f t="shared" si="19"/>
        <v>0.68999999988591298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182274.71</v>
      </c>
      <c r="D987" s="1">
        <f>BILANCA!E9</f>
        <v>219374.71</v>
      </c>
      <c r="E987" s="1">
        <v>0</v>
      </c>
      <c r="F987" s="1">
        <v>0</v>
      </c>
      <c r="G987" s="2">
        <f t="shared" si="22"/>
        <v>2484.0965200000001</v>
      </c>
      <c r="H987" s="2">
        <f t="shared" si="19"/>
        <v>0.58000000001629815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294509.86</v>
      </c>
      <c r="D988" s="1">
        <f>BILANCA!E10</f>
        <v>302308.61</v>
      </c>
      <c r="E988" s="1">
        <v>0</v>
      </c>
      <c r="F988" s="1">
        <v>0</v>
      </c>
      <c r="G988" s="2">
        <f t="shared" si="22"/>
        <v>4495.6354000000001</v>
      </c>
      <c r="H988" s="2">
        <f t="shared" si="19"/>
        <v>0.53000000002793968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4325.3599999999997</v>
      </c>
      <c r="D989" s="1">
        <f>BILANCA!E11</f>
        <v>7459.84</v>
      </c>
      <c r="E989" s="1">
        <v>0</v>
      </c>
      <c r="F989" s="1">
        <v>0</v>
      </c>
      <c r="G989" s="2">
        <f t="shared" si="22"/>
        <v>115.47023999999999</v>
      </c>
      <c r="H989" s="2">
        <f t="shared" si="19"/>
        <v>0.51999999999952706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5144966.47</v>
      </c>
      <c r="D990" s="1">
        <f>BILANCA!E12</f>
        <v>5634309.8599999994</v>
      </c>
      <c r="E990" s="1">
        <v>0</v>
      </c>
      <c r="F990" s="1">
        <v>0</v>
      </c>
      <c r="G990" s="2">
        <f t="shared" si="22"/>
        <v>114895.10332999998</v>
      </c>
      <c r="H990" s="2">
        <f t="shared" si="19"/>
        <v>0.61000000033527613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4770337.84</v>
      </c>
      <c r="D991" s="1">
        <f>BILANCA!E13</f>
        <v>5260856.26</v>
      </c>
      <c r="E991" s="1">
        <v>0</v>
      </c>
      <c r="F991" s="1">
        <v>0</v>
      </c>
      <c r="G991" s="2">
        <f t="shared" si="22"/>
        <v>122336.40287999999</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478761.03</v>
      </c>
      <c r="D992" s="1">
        <f>BILANCA!E14</f>
        <v>480241.03</v>
      </c>
      <c r="E992" s="1">
        <v>0</v>
      </c>
      <c r="F992" s="1">
        <v>0</v>
      </c>
      <c r="G992" s="2">
        <f t="shared" si="22"/>
        <v>12953.187809999999</v>
      </c>
      <c r="H992" s="2">
        <f t="shared" si="19"/>
        <v>6.0000000055879354E-2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1909454.06</v>
      </c>
      <c r="D993" s="1">
        <f>BILANCA!E15</f>
        <v>1937681.18</v>
      </c>
      <c r="E993" s="1">
        <v>0</v>
      </c>
      <c r="F993" s="1">
        <v>0</v>
      </c>
      <c r="G993" s="2">
        <f t="shared" si="22"/>
        <v>57848.164199999999</v>
      </c>
      <c r="H993" s="2">
        <f t="shared" si="19"/>
        <v>0.23999999999068677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962073.38</v>
      </c>
      <c r="D994" s="1">
        <f>BILANCA!E16</f>
        <v>967735.88</v>
      </c>
      <c r="E994" s="1">
        <v>0</v>
      </c>
      <c r="F994" s="1">
        <v>0</v>
      </c>
      <c r="G994" s="2">
        <f t="shared" si="22"/>
        <v>31872.99654</v>
      </c>
      <c r="H994" s="2">
        <f t="shared" si="19"/>
        <v>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2430336.27</v>
      </c>
      <c r="D995" s="1">
        <f>BILANCA!E17</f>
        <v>3107947.92</v>
      </c>
      <c r="E995" s="1">
        <v>0</v>
      </c>
      <c r="F995" s="1">
        <v>0</v>
      </c>
      <c r="G995" s="2">
        <f t="shared" si="22"/>
        <v>103754.78532</v>
      </c>
      <c r="H995" s="2">
        <f t="shared" si="19"/>
        <v>0.35000000009313226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1010286.9</v>
      </c>
      <c r="D996" s="1">
        <f>BILANCA!E18</f>
        <v>1232749.75</v>
      </c>
      <c r="E996" s="1">
        <v>0</v>
      </c>
      <c r="F996" s="1">
        <v>0</v>
      </c>
      <c r="G996" s="2">
        <f t="shared" si="22"/>
        <v>45185.223199999993</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282683.39</v>
      </c>
      <c r="D997" s="1">
        <f>BILANCA!E19</f>
        <v>278314.63000000006</v>
      </c>
      <c r="E997" s="1">
        <v>0</v>
      </c>
      <c r="F997" s="1">
        <v>0</v>
      </c>
      <c r="G997" s="2">
        <f t="shared" si="22"/>
        <v>11750.377100000002</v>
      </c>
      <c r="H997" s="2">
        <f t="shared" si="19"/>
        <v>0.75999999995110556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114220.98</v>
      </c>
      <c r="D998" s="1">
        <f>BILANCA!E20</f>
        <v>124998.21</v>
      </c>
      <c r="E998" s="1">
        <v>0</v>
      </c>
      <c r="F998" s="1">
        <v>0</v>
      </c>
      <c r="G998" s="2">
        <f t="shared" si="22"/>
        <v>5463.2610000000004</v>
      </c>
      <c r="H998" s="2">
        <f t="shared" si="19"/>
        <v>0.23000000001047738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18780.93</v>
      </c>
      <c r="D999" s="1">
        <f>BILANCA!E21</f>
        <v>19173.91</v>
      </c>
      <c r="E999" s="1">
        <v>0</v>
      </c>
      <c r="F999" s="1">
        <v>0</v>
      </c>
      <c r="G999" s="2">
        <f t="shared" si="22"/>
        <v>914.06</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14790.16</v>
      </c>
      <c r="D1000" s="1">
        <f>BILANCA!E22</f>
        <v>16760.37</v>
      </c>
      <c r="E1000" s="1">
        <v>0</v>
      </c>
      <c r="F1000" s="1">
        <v>0</v>
      </c>
      <c r="G1000" s="2">
        <f t="shared" si="22"/>
        <v>821.28530000000001</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36721.75</v>
      </c>
      <c r="D1003" s="1">
        <f>BILANCA!E25</f>
        <v>38545.33</v>
      </c>
      <c r="E1003" s="1">
        <v>0</v>
      </c>
      <c r="F1003" s="1">
        <v>0</v>
      </c>
      <c r="G1003" s="2">
        <f t="shared" si="22"/>
        <v>2276.2482</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329187.03999999998</v>
      </c>
      <c r="D1004" s="1">
        <f>BILANCA!E26</f>
        <v>393503.97</v>
      </c>
      <c r="E1004" s="1">
        <v>0</v>
      </c>
      <c r="F1004" s="1">
        <v>0</v>
      </c>
      <c r="G1004" s="2">
        <f t="shared" si="22"/>
        <v>23440.094580000001</v>
      </c>
      <c r="H1004" s="2">
        <f t="shared" si="19"/>
        <v>7.0000000006984919E-2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231017.47</v>
      </c>
      <c r="D1006" s="1">
        <f>BILANCA!E28</f>
        <v>314667.15999999997</v>
      </c>
      <c r="E1006" s="1">
        <v>0</v>
      </c>
      <c r="F1006" s="1">
        <v>0</v>
      </c>
      <c r="G1006" s="2">
        <f t="shared" si="22"/>
        <v>19788.09117</v>
      </c>
      <c r="H1006" s="2">
        <f t="shared" si="19"/>
        <v>0.62999999997555278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37981.25</v>
      </c>
      <c r="D1007" s="1">
        <f>BILANCA!E29</f>
        <v>32489.979999999996</v>
      </c>
      <c r="E1007" s="1">
        <v>0</v>
      </c>
      <c r="F1007" s="1">
        <v>0</v>
      </c>
      <c r="G1007" s="2">
        <f t="shared" si="22"/>
        <v>2471.0690399999999</v>
      </c>
      <c r="H1007" s="2">
        <f t="shared" si="19"/>
        <v>0.27000000000407454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43930.13</v>
      </c>
      <c r="D1008" s="1">
        <f>BILANCA!E30</f>
        <v>43930.13</v>
      </c>
      <c r="E1008" s="1">
        <v>0</v>
      </c>
      <c r="F1008" s="1">
        <v>0</v>
      </c>
      <c r="G1008" s="2">
        <f t="shared" si="22"/>
        <v>3294.7597500000002</v>
      </c>
      <c r="H1008" s="2">
        <f t="shared" si="19"/>
        <v>0.25999999999476131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5948.88</v>
      </c>
      <c r="D1012" s="1">
        <f>BILANCA!E34</f>
        <v>11440.15</v>
      </c>
      <c r="E1012" s="1">
        <v>0</v>
      </c>
      <c r="F1012" s="1">
        <v>0</v>
      </c>
      <c r="G1012" s="2">
        <f t="shared" si="22"/>
        <v>836.04621999999995</v>
      </c>
      <c r="H1012" s="2">
        <f t="shared" si="19"/>
        <v>0.26999999999952706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492.05</v>
      </c>
      <c r="D1013" s="1">
        <f>BILANCA!E35</f>
        <v>841.26</v>
      </c>
      <c r="E1013" s="1">
        <v>0</v>
      </c>
      <c r="F1013" s="1">
        <v>0</v>
      </c>
      <c r="G1013" s="2">
        <f t="shared" si="22"/>
        <v>65.237099999999998</v>
      </c>
      <c r="H1013" s="2">
        <f t="shared" si="19"/>
        <v>0.31000000000000227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492.05</v>
      </c>
      <c r="D1014" s="1">
        <f>BILANCA!E36</f>
        <v>841.26</v>
      </c>
      <c r="E1014" s="1">
        <v>0</v>
      </c>
      <c r="F1014" s="1">
        <v>0</v>
      </c>
      <c r="G1014" s="2">
        <f t="shared" si="22"/>
        <v>67.411670000000001</v>
      </c>
      <c r="H1014" s="2">
        <f t="shared" si="19"/>
        <v>0.31000000000000227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53471.94</v>
      </c>
      <c r="D1023" s="1">
        <f>BILANCA!E45</f>
        <v>61807.729999999981</v>
      </c>
      <c r="E1023" s="1">
        <v>0</v>
      </c>
      <c r="F1023" s="1">
        <v>0</v>
      </c>
      <c r="G1023" s="2">
        <f t="shared" si="22"/>
        <v>7083.4959999999992</v>
      </c>
      <c r="H1023" s="2">
        <f t="shared" si="19"/>
        <v>0.33000000001629815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6145.07</v>
      </c>
      <c r="D1025" s="1">
        <f>BILANCA!E47</f>
        <v>7832.57</v>
      </c>
      <c r="E1025" s="1">
        <v>0</v>
      </c>
      <c r="F1025" s="1">
        <v>0</v>
      </c>
      <c r="G1025" s="2">
        <f t="shared" si="22"/>
        <v>916.02882</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289353.68</v>
      </c>
      <c r="D1027" s="1">
        <f>BILANCA!E49</f>
        <v>323853.68</v>
      </c>
      <c r="E1027" s="1">
        <v>0</v>
      </c>
      <c r="F1027" s="1">
        <v>0</v>
      </c>
      <c r="G1027" s="2">
        <f t="shared" si="22"/>
        <v>41230.685759999993</v>
      </c>
      <c r="H1027" s="2">
        <f t="shared" si="19"/>
        <v>0.64000000001396984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242026.81</v>
      </c>
      <c r="D1028" s="1">
        <f>BILANCA!E50</f>
        <v>269878.52</v>
      </c>
      <c r="E1028" s="1">
        <v>0</v>
      </c>
      <c r="F1028" s="1">
        <v>0</v>
      </c>
      <c r="G1028" s="2">
        <f t="shared" si="22"/>
        <v>35180.273249999998</v>
      </c>
      <c r="H1028" s="2">
        <f t="shared" si="19"/>
        <v>0.66999999998370185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21304.2</v>
      </c>
      <c r="D1031" s="1">
        <f>BILANCA!E53</f>
        <v>21304.2</v>
      </c>
      <c r="E1031" s="1">
        <v>0</v>
      </c>
      <c r="F1031" s="1">
        <v>0</v>
      </c>
      <c r="G1031" s="2">
        <f t="shared" si="22"/>
        <v>3067.8048000000003</v>
      </c>
      <c r="H1031" s="2">
        <f t="shared" si="19"/>
        <v>0.40000000000145519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13479.67</v>
      </c>
      <c r="D1032" s="1">
        <f>BILANCA!E54</f>
        <v>16414.73</v>
      </c>
      <c r="E1032" s="1">
        <v>0</v>
      </c>
      <c r="F1032" s="1">
        <v>0</v>
      </c>
      <c r="G1032" s="2">
        <f t="shared" si="22"/>
        <v>2269.1473700000001</v>
      </c>
      <c r="H1032" s="2">
        <f t="shared" si="19"/>
        <v>0.6000000000003638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34783.870000000003</v>
      </c>
      <c r="D1033" s="1">
        <f>BILANCA!E55</f>
        <v>37718.93</v>
      </c>
      <c r="E1033" s="1">
        <v>0</v>
      </c>
      <c r="F1033" s="1">
        <v>0</v>
      </c>
      <c r="G1033" s="2">
        <f t="shared" si="22"/>
        <v>5511.0865000000003</v>
      </c>
      <c r="H1033" s="2">
        <f t="shared" si="19"/>
        <v>0.19999999999708962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21088.720000000001</v>
      </c>
      <c r="D1034" s="1">
        <f>BILANCA!E56</f>
        <v>39590.58</v>
      </c>
      <c r="E1034" s="1">
        <v>0</v>
      </c>
      <c r="F1034" s="1">
        <v>0</v>
      </c>
      <c r="G1034" s="2">
        <f t="shared" si="22"/>
        <v>5113.7638800000004</v>
      </c>
      <c r="H1034" s="2">
        <f t="shared" si="19"/>
        <v>0.69999999999708962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21088.720000000001</v>
      </c>
      <c r="D1035" s="1">
        <f>BILANCA!E57</f>
        <v>39590.58</v>
      </c>
      <c r="E1035" s="1">
        <v>0</v>
      </c>
      <c r="F1035" s="1">
        <v>0</v>
      </c>
      <c r="G1035" s="2">
        <f t="shared" si="22"/>
        <v>5214.0337600000003</v>
      </c>
      <c r="H1035" s="2">
        <f t="shared" si="19"/>
        <v>0.69999999999708962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1126857.6100000001</v>
      </c>
      <c r="D1046" s="1">
        <f>BILANCA!E68</f>
        <v>288708.84999999998</v>
      </c>
      <c r="E1046" s="1">
        <v>0</v>
      </c>
      <c r="F1046" s="1">
        <v>0</v>
      </c>
      <c r="G1046" s="2">
        <f t="shared" si="22"/>
        <v>107369.34453</v>
      </c>
      <c r="H1046" s="2">
        <f t="shared" si="19"/>
        <v>0.53999999992083758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358856.71</v>
      </c>
      <c r="D1047" s="1">
        <f>BILANCA!E69</f>
        <v>238324.22</v>
      </c>
      <c r="E1047" s="1">
        <v>0</v>
      </c>
      <c r="F1047" s="1">
        <v>0</v>
      </c>
      <c r="G1047" s="2">
        <f t="shared" si="22"/>
        <v>53472.329599999997</v>
      </c>
      <c r="H1047" s="2">
        <f t="shared" si="19"/>
        <v>0.5099999999802094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358856.71</v>
      </c>
      <c r="D1048" s="1">
        <f>BILANCA!E70</f>
        <v>238324.22</v>
      </c>
      <c r="E1048" s="1">
        <v>0</v>
      </c>
      <c r="F1048" s="1">
        <v>0</v>
      </c>
      <c r="G1048" s="2">
        <f t="shared" si="22"/>
        <v>54307.834750000002</v>
      </c>
      <c r="H1048" s="2">
        <f t="shared" si="19"/>
        <v>0.5099999999802094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358856.71</v>
      </c>
      <c r="D1050" s="1">
        <f>BILANCA!E72</f>
        <v>238324.22</v>
      </c>
      <c r="E1050" s="1">
        <v>0</v>
      </c>
      <c r="F1050" s="1">
        <v>0</v>
      </c>
      <c r="G1050" s="2">
        <f t="shared" si="22"/>
        <v>55978.845050000004</v>
      </c>
      <c r="H1050" s="2">
        <f t="shared" si="19"/>
        <v>0.5099999999802094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3292.41</v>
      </c>
      <c r="D1056" s="1">
        <f>BILANCA!E78</f>
        <v>4732.3900000000003</v>
      </c>
      <c r="E1056" s="1">
        <v>0</v>
      </c>
      <c r="F1056" s="1">
        <v>0</v>
      </c>
      <c r="G1056" s="2">
        <f t="shared" si="22"/>
        <v>931.27486999999996</v>
      </c>
      <c r="H1056" s="2">
        <f t="shared" si="19"/>
        <v>0.8000000000001819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3292.41</v>
      </c>
      <c r="D1064" s="1">
        <f>BILANCA!E86</f>
        <v>4732.3900000000003</v>
      </c>
      <c r="E1064" s="1">
        <v>0</v>
      </c>
      <c r="F1064" s="1">
        <v>0</v>
      </c>
      <c r="G1064" s="2">
        <f t="shared" si="22"/>
        <v>1033.33239</v>
      </c>
      <c r="H1064" s="2">
        <f t="shared" si="19"/>
        <v>0.8000000000001819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24964.09</v>
      </c>
      <c r="D1065" s="1">
        <f>BILANCA!E87</f>
        <v>0</v>
      </c>
      <c r="E1065" s="1">
        <v>0</v>
      </c>
      <c r="F1065" s="1">
        <v>0</v>
      </c>
      <c r="G1065" s="2">
        <f t="shared" si="22"/>
        <v>2047.05538</v>
      </c>
      <c r="H1065" s="2">
        <f t="shared" si="19"/>
        <v>9.0000000000145519E-2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24964.09</v>
      </c>
      <c r="D1066" s="1">
        <f>BILANCA!E88</f>
        <v>23399.72</v>
      </c>
      <c r="E1066" s="1">
        <v>0</v>
      </c>
      <c r="F1066" s="1">
        <v>0</v>
      </c>
      <c r="G1066" s="2">
        <f t="shared" si="22"/>
        <v>5956.3729900000008</v>
      </c>
      <c r="H1066" s="2">
        <f t="shared" si="19"/>
        <v>0.36999999999898137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24964.09</v>
      </c>
      <c r="D1067" s="1">
        <f>BILANCA!E89</f>
        <v>23399.72</v>
      </c>
      <c r="E1067" s="1">
        <v>0</v>
      </c>
      <c r="F1067" s="1">
        <v>0</v>
      </c>
      <c r="G1067" s="2">
        <f t="shared" si="22"/>
        <v>6028.13652</v>
      </c>
      <c r="H1067" s="2">
        <f t="shared" si="19"/>
        <v>0.36999999999898137</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23399.72</v>
      </c>
      <c r="E1095" s="1">
        <v>0</v>
      </c>
      <c r="F1095" s="1">
        <v>0</v>
      </c>
      <c r="G1095" s="2">
        <f t="shared" si="22"/>
        <v>5241.5372800000005</v>
      </c>
      <c r="H1095" s="2">
        <f t="shared" si="23"/>
        <v>0.27999999999883585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695095.89</v>
      </c>
      <c r="D1112" s="1">
        <f>BILANCA!E134</f>
        <v>0</v>
      </c>
      <c r="E1112" s="1">
        <v>0</v>
      </c>
      <c r="F1112" s="1">
        <v>0</v>
      </c>
      <c r="G1112" s="2">
        <f t="shared" si="22"/>
        <v>89667.369810000004</v>
      </c>
      <c r="H1112" s="2">
        <f t="shared" si="23"/>
        <v>0.10999999998603016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695095.89</v>
      </c>
      <c r="D1113" s="1">
        <f>BILANCA!E135</f>
        <v>695095.89</v>
      </c>
      <c r="E1113" s="1">
        <v>0</v>
      </c>
      <c r="F1113" s="1">
        <v>0</v>
      </c>
      <c r="G1113" s="2">
        <f t="shared" si="22"/>
        <v>271087.3971</v>
      </c>
      <c r="H1113" s="2">
        <f t="shared" si="23"/>
        <v>0.21999999997206032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695095.89</v>
      </c>
      <c r="D1117" s="1">
        <f>BILANCA!E139</f>
        <v>695095.89</v>
      </c>
      <c r="E1117" s="1">
        <v>0</v>
      </c>
      <c r="F1117" s="1">
        <v>0</v>
      </c>
      <c r="G1117" s="2">
        <f t="shared" si="22"/>
        <v>279428.54778000002</v>
      </c>
      <c r="H1117" s="2">
        <f t="shared" si="23"/>
        <v>0.21999999997206032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695095.89</v>
      </c>
      <c r="E1123" s="1">
        <v>0</v>
      </c>
      <c r="F1123" s="1">
        <v>0</v>
      </c>
      <c r="G1123" s="2">
        <f t="shared" si="22"/>
        <v>194626.84920000003</v>
      </c>
      <c r="H1123" s="2">
        <f t="shared" si="23"/>
        <v>0.10999999998603016</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44648.509999999987</v>
      </c>
      <c r="D1124" s="1">
        <f>BILANCA!E146</f>
        <v>45652.239999999991</v>
      </c>
      <c r="E1124" s="1">
        <v>0</v>
      </c>
      <c r="F1124" s="1">
        <v>0</v>
      </c>
      <c r="G1124" s="2">
        <f t="shared" si="22"/>
        <v>19169.371589999995</v>
      </c>
      <c r="H1124" s="2">
        <f t="shared" si="23"/>
        <v>0.73000000000320142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9887.5300000000007</v>
      </c>
      <c r="D1125" s="1">
        <f>BILANCA!E147</f>
        <v>8505.84</v>
      </c>
      <c r="E1125" s="1">
        <v>0</v>
      </c>
      <c r="F1125" s="1">
        <v>0</v>
      </c>
      <c r="G1125" s="2">
        <f t="shared" si="22"/>
        <v>3819.6878200000001</v>
      </c>
      <c r="H1125" s="2">
        <f t="shared" si="23"/>
        <v>0.62999999999919964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11175.28</v>
      </c>
      <c r="D1136" s="1">
        <f>BILANCA!E158</f>
        <v>4440.1099999999997</v>
      </c>
      <c r="E1136" s="1">
        <v>0</v>
      </c>
      <c r="F1136" s="1">
        <v>0</v>
      </c>
      <c r="G1136" s="2">
        <f t="shared" si="22"/>
        <v>3068.4915000000001</v>
      </c>
      <c r="H1136" s="2">
        <f t="shared" si="23"/>
        <v>0.39000000000032742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71568.09</v>
      </c>
      <c r="D1137" s="1">
        <f>BILANCA!E159</f>
        <v>87516.28</v>
      </c>
      <c r="E1137" s="1">
        <v>0</v>
      </c>
      <c r="F1137" s="1">
        <v>0</v>
      </c>
      <c r="G1137" s="2">
        <f t="shared" si="22"/>
        <v>37976.500099999997</v>
      </c>
      <c r="H1137" s="2">
        <f t="shared" si="23"/>
        <v>0.36999999999534339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991.15</v>
      </c>
      <c r="D1138" s="1">
        <f>BILANCA!E160</f>
        <v>295.73</v>
      </c>
      <c r="E1138" s="1">
        <v>0</v>
      </c>
      <c r="F1138" s="1">
        <v>0</v>
      </c>
      <c r="G1138" s="2">
        <f t="shared" si="22"/>
        <v>245.30455000000001</v>
      </c>
      <c r="H1138" s="2">
        <f t="shared" si="23"/>
        <v>0.41999999999995907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48973.54</v>
      </c>
      <c r="D1141" s="1">
        <f>BILANCA!E163</f>
        <v>55105.72</v>
      </c>
      <c r="E1141" s="1">
        <v>0</v>
      </c>
      <c r="F1141" s="1">
        <v>0</v>
      </c>
      <c r="G1141" s="2">
        <f t="shared" si="22"/>
        <v>25151.226840000003</v>
      </c>
      <c r="H1141" s="2">
        <f t="shared" si="23"/>
        <v>0.73999999999796273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6765372.0099999998</v>
      </c>
      <c r="D1152" s="1">
        <f>BILANCA!E175</f>
        <v>6476832.7699999996</v>
      </c>
      <c r="E1152" s="1">
        <v>0</v>
      </c>
      <c r="F1152" s="1">
        <v>0</v>
      </c>
      <c r="G1152" s="2">
        <f t="shared" si="22"/>
        <v>3332517.34595</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360313.72</v>
      </c>
      <c r="D1153" s="1">
        <f>BILANCA!E176</f>
        <v>439675.67999999993</v>
      </c>
      <c r="E1153" s="1">
        <v>0</v>
      </c>
      <c r="F1153" s="1">
        <v>0</v>
      </c>
      <c r="G1153" s="2">
        <f t="shared" si="22"/>
        <v>210743.06359999999</v>
      </c>
      <c r="H1153" s="2">
        <f t="shared" si="23"/>
        <v>0.60000000009313226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66989.48</v>
      </c>
      <c r="D1154" s="1">
        <f>BILANCA!E177</f>
        <v>131870.29999999999</v>
      </c>
      <c r="E1154" s="1">
        <v>0</v>
      </c>
      <c r="F1154" s="1">
        <v>0</v>
      </c>
      <c r="G1154" s="2">
        <f t="shared" si="22"/>
        <v>56554.843679999998</v>
      </c>
      <c r="H1154" s="2">
        <f t="shared" si="23"/>
        <v>0.77999999998428393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25361.69</v>
      </c>
      <c r="D1155" s="1">
        <f>BILANCA!E178</f>
        <v>53772.49</v>
      </c>
      <c r="E1155" s="1">
        <v>0</v>
      </c>
      <c r="F1155" s="1">
        <v>0</v>
      </c>
      <c r="G1155" s="2">
        <f t="shared" si="22"/>
        <v>22859.947239999998</v>
      </c>
      <c r="H1155" s="2">
        <f t="shared" si="23"/>
        <v>0.7999999999992724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29610.07</v>
      </c>
      <c r="D1156" s="1">
        <f>BILANCA!E179</f>
        <v>36425.33</v>
      </c>
      <c r="E1156" s="1">
        <v>0</v>
      </c>
      <c r="F1156" s="1">
        <v>0</v>
      </c>
      <c r="G1156" s="2">
        <f t="shared" si="22"/>
        <v>17725.706289999998</v>
      </c>
      <c r="H1156" s="2">
        <f t="shared" si="23"/>
        <v>0.40000000000145519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737.51</v>
      </c>
      <c r="D1157" s="1">
        <f>BILANCA!E180</f>
        <v>842.06000000000006</v>
      </c>
      <c r="E1157" s="1">
        <v>0</v>
      </c>
      <c r="F1157" s="1">
        <v>0</v>
      </c>
      <c r="G1157" s="2">
        <f t="shared" si="22"/>
        <v>421.36361999999997</v>
      </c>
      <c r="H1157" s="2">
        <f t="shared" si="23"/>
        <v>0.55000000000006821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717.51</v>
      </c>
      <c r="D1159" s="1">
        <f>BILANCA!E182</f>
        <v>718.6</v>
      </c>
      <c r="E1159" s="1">
        <v>0</v>
      </c>
      <c r="F1159" s="1">
        <v>0</v>
      </c>
      <c r="G1159" s="2">
        <f t="shared" si="22"/>
        <v>379.22895999999997</v>
      </c>
      <c r="H1159" s="2">
        <f t="shared" si="23"/>
        <v>0.88999999999998636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v>
      </c>
      <c r="D1160" s="1">
        <f>BILANCA!E183</f>
        <v>123.46</v>
      </c>
      <c r="E1160" s="1">
        <v>0</v>
      </c>
      <c r="F1160" s="1">
        <v>0</v>
      </c>
      <c r="G1160" s="2">
        <f t="shared" si="22"/>
        <v>47.244839999999996</v>
      </c>
      <c r="H1160" s="2">
        <f t="shared" si="23"/>
        <v>0.45999999999999375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7220.06</v>
      </c>
      <c r="D1163" s="1">
        <f>BILANCA!E186</f>
        <v>2760.13</v>
      </c>
      <c r="E1163" s="1">
        <v>0</v>
      </c>
      <c r="F1163" s="1">
        <v>0</v>
      </c>
      <c r="G1163" s="2">
        <f t="shared" si="22"/>
        <v>2293.2575999999999</v>
      </c>
      <c r="H1163" s="2">
        <f t="shared" si="23"/>
        <v>0.19000000000050932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4060.15</v>
      </c>
      <c r="D1165" s="1">
        <f>BILANCA!E188</f>
        <v>38070.29</v>
      </c>
      <c r="E1165" s="1">
        <v>0</v>
      </c>
      <c r="F1165" s="1">
        <v>0</v>
      </c>
      <c r="G1165" s="2">
        <f t="shared" si="22"/>
        <v>14596.532859999999</v>
      </c>
      <c r="H1165" s="2">
        <f t="shared" si="23"/>
        <v>0.44000000000096406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80894.350000000006</v>
      </c>
      <c r="D1166" s="1">
        <f>BILANCA!E189</f>
        <v>4206.59</v>
      </c>
      <c r="E1166" s="1">
        <v>0</v>
      </c>
      <c r="F1166" s="1">
        <v>0</v>
      </c>
      <c r="G1166" s="2">
        <f t="shared" si="22"/>
        <v>16343.277990000002</v>
      </c>
      <c r="H1166" s="2">
        <f t="shared" si="23"/>
        <v>0.76000000000567525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212429.88999999998</v>
      </c>
      <c r="D1183" s="1">
        <f>BILANCA!E206</f>
        <v>303598.78999999998</v>
      </c>
      <c r="E1183" s="1">
        <v>0</v>
      </c>
      <c r="F1183" s="1">
        <v>0</v>
      </c>
      <c r="G1183" s="2">
        <f t="shared" si="22"/>
        <v>163925.49400000001</v>
      </c>
      <c r="H1183" s="2">
        <f t="shared" si="23"/>
        <v>0.32000000003608875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212429.88999999998</v>
      </c>
      <c r="D1184" s="1">
        <f>BILANCA!E207</f>
        <v>303598.78999999998</v>
      </c>
      <c r="E1184" s="1">
        <v>0</v>
      </c>
      <c r="F1184" s="1">
        <v>0</v>
      </c>
      <c r="G1184" s="2">
        <f t="shared" si="22"/>
        <v>164745.12147000001</v>
      </c>
      <c r="H1184" s="2">
        <f t="shared" si="23"/>
        <v>0.32000000003608875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212356.49</v>
      </c>
      <c r="D1185" s="1">
        <f>BILANCA!E208</f>
        <v>303598.78999999998</v>
      </c>
      <c r="E1185" s="1">
        <v>0</v>
      </c>
      <c r="F1185" s="1">
        <v>0</v>
      </c>
      <c r="G1185" s="2">
        <f t="shared" si="22"/>
        <v>165549.92214000001</v>
      </c>
      <c r="H1185" s="2">
        <f t="shared" si="23"/>
        <v>0.70000000001164153</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73.400000000000006</v>
      </c>
      <c r="D1194" s="1">
        <f>BILANCA!E217</f>
        <v>0</v>
      </c>
      <c r="E1194" s="1">
        <v>0</v>
      </c>
      <c r="F1194" s="1">
        <v>0</v>
      </c>
      <c r="G1194" s="2">
        <f t="shared" si="22"/>
        <v>15.487400000000001</v>
      </c>
      <c r="H1194" s="2">
        <f t="shared" si="23"/>
        <v>0.40000000000000568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6405058.29</v>
      </c>
      <c r="D1214" s="1">
        <f>BILANCA!E237</f>
        <v>6037157.0899999999</v>
      </c>
      <c r="E1214" s="1">
        <v>0</v>
      </c>
      <c r="F1214" s="1">
        <v>0</v>
      </c>
      <c r="G1214" s="2">
        <f t="shared" si="22"/>
        <v>4268735.0405700002</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6146144.4900000002</v>
      </c>
      <c r="D1215" s="1">
        <f>BILANCA!E238</f>
        <v>5884525.1299999999</v>
      </c>
      <c r="E1215" s="1">
        <v>0</v>
      </c>
      <c r="F1215" s="1">
        <v>0</v>
      </c>
      <c r="G1215" s="2">
        <f t="shared" si="22"/>
        <v>4156325.1820000005</v>
      </c>
      <c r="H1215" s="2">
        <f t="shared" si="23"/>
        <v>0.62000000011175871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6358574.3799999999</v>
      </c>
      <c r="D1216" s="1">
        <f>BILANCA!E239</f>
        <v>6188123.9199999999</v>
      </c>
      <c r="E1216" s="1">
        <v>0</v>
      </c>
      <c r="F1216" s="1">
        <v>0</v>
      </c>
      <c r="G1216" s="2">
        <f t="shared" si="22"/>
        <v>4365213.5772600006</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6333610.29</v>
      </c>
      <c r="D1217" s="1">
        <f>BILANCA!E240</f>
        <v>6188123.9199999999</v>
      </c>
      <c r="E1217" s="1">
        <v>0</v>
      </c>
      <c r="F1217" s="1">
        <v>0</v>
      </c>
      <c r="G1217" s="2">
        <f t="shared" si="22"/>
        <v>4378106.8024199996</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24964.09</v>
      </c>
      <c r="D1218" s="1">
        <f>BILANCA!E241</f>
        <v>0</v>
      </c>
      <c r="E1218" s="1">
        <v>0</v>
      </c>
      <c r="F1218" s="1">
        <v>0</v>
      </c>
      <c r="G1218" s="2">
        <f t="shared" si="22"/>
        <v>5866.5611499999995</v>
      </c>
      <c r="H1218" s="2">
        <f t="shared" si="23"/>
        <v>9.0000000000145519E-2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212429.88999999998</v>
      </c>
      <c r="D1219" s="1">
        <f>BILANCA!E242</f>
        <v>303598.78999999998</v>
      </c>
      <c r="E1219" s="1">
        <v>0</v>
      </c>
      <c r="F1219" s="1">
        <v>0</v>
      </c>
      <c r="G1219" s="2">
        <f t="shared" si="22"/>
        <v>193432.08291999996</v>
      </c>
      <c r="H1219" s="2">
        <f t="shared" si="23"/>
        <v>0.32000000003608875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73.400000000000006</v>
      </c>
      <c r="D1220" s="1">
        <f>BILANCA!E243</f>
        <v>0</v>
      </c>
      <c r="E1220" s="1">
        <v>0</v>
      </c>
      <c r="F1220" s="1">
        <v>0</v>
      </c>
      <c r="G1220" s="2">
        <f t="shared" si="22"/>
        <v>17.395800000000001</v>
      </c>
      <c r="H1220" s="2">
        <f t="shared" si="23"/>
        <v>0.40000000000000568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212356.49</v>
      </c>
      <c r="D1221" s="1">
        <f>BILANCA!E244</f>
        <v>303598.78999999998</v>
      </c>
      <c r="E1221" s="1">
        <v>0</v>
      </c>
      <c r="F1221" s="1">
        <v>0</v>
      </c>
      <c r="G1221" s="2">
        <f t="shared" si="22"/>
        <v>195053.86865999998</v>
      </c>
      <c r="H1221" s="2">
        <f t="shared" si="23"/>
        <v>0.70000000001164153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214265.29000000004</v>
      </c>
      <c r="D1222" s="1">
        <f>BILANCA!E245</f>
        <v>106695.97000000009</v>
      </c>
      <c r="E1222" s="1">
        <v>0</v>
      </c>
      <c r="F1222" s="1">
        <v>0</v>
      </c>
      <c r="G1222" s="2">
        <f t="shared" si="22"/>
        <v>102210.07797000004</v>
      </c>
      <c r="H1222" s="2">
        <f t="shared" si="23"/>
        <v>0.31999999994877726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577830.78</v>
      </c>
      <c r="D1223" s="1">
        <f>BILANCA!E246</f>
        <v>891887.69000000006</v>
      </c>
      <c r="E1223" s="1">
        <v>0</v>
      </c>
      <c r="F1223" s="1">
        <v>0</v>
      </c>
      <c r="G1223" s="2">
        <f t="shared" si="22"/>
        <v>566785.47840000002</v>
      </c>
      <c r="H1223" s="2">
        <f t="shared" si="23"/>
        <v>0.52999999991152436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397132.41</v>
      </c>
      <c r="D1224" s="1">
        <f>BILANCA!E247</f>
        <v>799154.42</v>
      </c>
      <c r="E1224" s="1">
        <v>0</v>
      </c>
      <c r="F1224" s="1">
        <v>0</v>
      </c>
      <c r="G1224" s="2">
        <f t="shared" si="22"/>
        <v>480901.34125</v>
      </c>
      <c r="H1224" s="2">
        <f t="shared" si="23"/>
        <v>0.83000000001629815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180698.37</v>
      </c>
      <c r="D1226" s="1">
        <f>BILANCA!E249</f>
        <v>92733.27</v>
      </c>
      <c r="E1226" s="1">
        <v>0</v>
      </c>
      <c r="F1226" s="1">
        <v>0</v>
      </c>
      <c r="G1226" s="2">
        <f t="shared" si="22"/>
        <v>88978.073130000004</v>
      </c>
      <c r="H1226" s="2">
        <f t="shared" si="23"/>
        <v>0.63999999999941792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363565.49</v>
      </c>
      <c r="D1227" s="1">
        <f>BILANCA!E250</f>
        <v>785191.72</v>
      </c>
      <c r="E1227" s="1">
        <v>0</v>
      </c>
      <c r="F1227" s="1">
        <v>0</v>
      </c>
      <c r="G1227" s="2">
        <f t="shared" si="22"/>
        <v>471883.53891999996</v>
      </c>
      <c r="H1227" s="2">
        <f t="shared" si="23"/>
        <v>0.77000000001862645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363565.49</v>
      </c>
      <c r="D1229" s="1">
        <f>BILANCA!E252</f>
        <v>785191.72</v>
      </c>
      <c r="E1229" s="1">
        <v>0</v>
      </c>
      <c r="F1229" s="1">
        <v>0</v>
      </c>
      <c r="G1229" s="2">
        <f t="shared" si="22"/>
        <v>475751.43677999999</v>
      </c>
      <c r="H1229" s="2">
        <f t="shared" si="23"/>
        <v>0.77000000001862645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44648.51</v>
      </c>
      <c r="D1232" s="1">
        <f>BILANCA!E255</f>
        <v>45935.99</v>
      </c>
      <c r="E1232" s="1">
        <v>0</v>
      </c>
      <c r="F1232" s="1">
        <v>0</v>
      </c>
      <c r="G1232" s="2">
        <f t="shared" si="22"/>
        <v>33993.602010000002</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1836655.96</v>
      </c>
      <c r="D1236" s="1">
        <f>BILANCA!E259</f>
        <v>1720571.76</v>
      </c>
      <c r="E1236" s="1">
        <v>0</v>
      </c>
      <c r="F1236" s="1">
        <v>0</v>
      </c>
      <c r="G1236" s="2">
        <f t="shared" si="22"/>
        <v>1335283.26844</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1836655.96</v>
      </c>
      <c r="D1237" s="1">
        <f>BILANCA!E260</f>
        <v>1720571.76</v>
      </c>
      <c r="E1237" s="1">
        <v>0</v>
      </c>
      <c r="F1237" s="1">
        <v>0</v>
      </c>
      <c r="G1237" s="2">
        <f t="shared" si="22"/>
        <v>1340561.0679200001</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24964.09</v>
      </c>
      <c r="D1238" s="1">
        <f>BILANCA!E262</f>
        <v>23399.72</v>
      </c>
      <c r="E1238" s="1">
        <v>0</v>
      </c>
      <c r="F1238" s="1">
        <v>0</v>
      </c>
      <c r="G1238" s="2">
        <f t="shared" si="22"/>
        <v>18299.700150000001</v>
      </c>
      <c r="H1238" s="2">
        <f t="shared" si="23"/>
        <v>0.36999999999898137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80685.399999999994</v>
      </c>
      <c r="D1240" s="1">
        <f>BILANCA!E264</f>
        <v>81248.149999999994</v>
      </c>
      <c r="E1240" s="1">
        <v>0</v>
      </c>
      <c r="F1240" s="1">
        <v>0</v>
      </c>
      <c r="G1240" s="2">
        <f t="shared" si="22"/>
        <v>62497.696899999995</v>
      </c>
      <c r="H1240" s="2">
        <f t="shared" si="23"/>
        <v>0.54999999998835847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12936.65</v>
      </c>
      <c r="D1241" s="1">
        <f>BILANCA!E265</f>
        <v>19509.810000000001</v>
      </c>
      <c r="E1241" s="1">
        <v>0</v>
      </c>
      <c r="F1241" s="1">
        <v>0</v>
      </c>
      <c r="G1241" s="2">
        <f t="shared" si="22"/>
        <v>13404.71766</v>
      </c>
      <c r="H1241" s="2">
        <f t="shared" si="23"/>
        <v>0.53999999999905413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760.9</v>
      </c>
      <c r="D1244" s="1">
        <f>BILANCA!E268</f>
        <v>2670.26</v>
      </c>
      <c r="E1244" s="1">
        <v>0</v>
      </c>
      <c r="F1244" s="1">
        <v>0</v>
      </c>
      <c r="G1244" s="2">
        <f t="shared" si="24"/>
        <v>1592.4706200000003</v>
      </c>
      <c r="H1244" s="2">
        <f t="shared" si="23"/>
        <v>0.36000000000024102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219</v>
      </c>
      <c r="D1245" s="1">
        <f>BILANCA!E269</f>
        <v>1265.79</v>
      </c>
      <c r="E1245" s="1">
        <v>0</v>
      </c>
      <c r="F1245" s="1">
        <v>0</v>
      </c>
      <c r="G1245" s="2">
        <f t="shared" si="24"/>
        <v>720.65196000000003</v>
      </c>
      <c r="H1245" s="2">
        <f t="shared" si="23"/>
        <v>0.21000000000003638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2312.5100000000002</v>
      </c>
      <c r="D1247" s="1">
        <f>BILANCA!E271</f>
        <v>796.34</v>
      </c>
      <c r="E1247" s="1">
        <v>0</v>
      </c>
      <c r="F1247" s="1">
        <v>0</v>
      </c>
      <c r="G1247" s="2">
        <f t="shared" si="24"/>
        <v>1030.9701600000001</v>
      </c>
      <c r="H1247" s="2">
        <f t="shared" si="23"/>
        <v>0.82999999999981355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2610.4299999999998</v>
      </c>
      <c r="D1263" s="1">
        <f>BILANCA!E287</f>
        <v>2702.48</v>
      </c>
      <c r="E1263" s="1">
        <v>0</v>
      </c>
      <c r="F1263" s="1">
        <v>0</v>
      </c>
      <c r="G1263" s="2">
        <f t="shared" si="24"/>
        <v>2244.3092000000001</v>
      </c>
      <c r="H1263" s="2">
        <f t="shared" si="23"/>
        <v>0.90999999999985448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64379.05</v>
      </c>
      <c r="D1264" s="1">
        <f>BILANCA!E288</f>
        <v>129167.82</v>
      </c>
      <c r="E1264" s="1">
        <v>0</v>
      </c>
      <c r="F1264" s="1">
        <v>0</v>
      </c>
      <c r="G1264" s="2">
        <f t="shared" si="24"/>
        <v>90682.827890000015</v>
      </c>
      <c r="H1264" s="2">
        <f t="shared" si="23"/>
        <v>0.22999999999592546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43031.4</v>
      </c>
      <c r="D1265" s="1">
        <f>BILANCA!E289</f>
        <v>4206.59</v>
      </c>
      <c r="E1265" s="1">
        <v>0</v>
      </c>
      <c r="F1265" s="1">
        <v>0</v>
      </c>
      <c r="G1265" s="2">
        <f t="shared" si="24"/>
        <v>14507.37156</v>
      </c>
      <c r="H1265" s="2">
        <f t="shared" si="23"/>
        <v>0.81000000000130967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37862.949999999997</v>
      </c>
      <c r="D1266" s="1">
        <f>BILANCA!E290</f>
        <v>0</v>
      </c>
      <c r="E1266" s="1">
        <v>0</v>
      </c>
      <c r="F1266" s="1">
        <v>0</v>
      </c>
      <c r="G1266" s="2">
        <f t="shared" si="24"/>
        <v>10715.214849999998</v>
      </c>
      <c r="H1266" s="2">
        <f t="shared" si="23"/>
        <v>5.0000000002910383E-2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212429.89</v>
      </c>
      <c r="D1270" s="1">
        <f>BILANCA!E294</f>
        <v>303598.78999999998</v>
      </c>
      <c r="E1270" s="1">
        <v>0</v>
      </c>
      <c r="F1270" s="1">
        <v>0</v>
      </c>
      <c r="G1270" s="2">
        <f t="shared" si="24"/>
        <v>235233.08388999995</v>
      </c>
      <c r="H1270" s="2">
        <f t="shared" si="23"/>
        <v>0.32000000000698492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31675.15</v>
      </c>
      <c r="E1273" s="1">
        <v>0</v>
      </c>
      <c r="F1273" s="1">
        <v>0</v>
      </c>
      <c r="G1273" s="2">
        <f t="shared" si="24"/>
        <v>18371.587</v>
      </c>
      <c r="H1273" s="2">
        <f t="shared" si="23"/>
        <v>0.15000000000145519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255</v>
      </c>
      <c r="E1274" s="1">
        <v>0</v>
      </c>
      <c r="F1274" s="1">
        <v>0</v>
      </c>
      <c r="G1274" s="2">
        <f t="shared" si="24"/>
        <v>148.41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5948.05</v>
      </c>
      <c r="E1275" s="1">
        <v>0</v>
      </c>
      <c r="F1275" s="1">
        <v>0</v>
      </c>
      <c r="G1275" s="2">
        <f t="shared" si="24"/>
        <v>3473.6612</v>
      </c>
      <c r="H1275" s="2">
        <f t="shared" si="23"/>
        <v>5.0000000000181899E-2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211376.16999999998</v>
      </c>
      <c r="D1299" s="6">
        <f>'RAS-funkcijski'!E5</f>
        <v>256020.77000000002</v>
      </c>
      <c r="E1299" s="6">
        <v>0</v>
      </c>
      <c r="F1299" s="6">
        <v>0</v>
      </c>
      <c r="G1299" s="7">
        <f t="shared" si="24"/>
        <v>723.41771000000006</v>
      </c>
      <c r="H1299" s="7">
        <f t="shared" si="23"/>
        <v>0.3999999999650754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45498.740000000005</v>
      </c>
      <c r="D1300" s="1">
        <f>'RAS-funkcijski'!E6</f>
        <v>55434.509999999995</v>
      </c>
      <c r="E1300" s="1">
        <v>0</v>
      </c>
      <c r="F1300" s="1">
        <v>0</v>
      </c>
      <c r="G1300" s="2">
        <f t="shared" si="24"/>
        <v>312.73552000000001</v>
      </c>
      <c r="H1300" s="2">
        <f t="shared" si="23"/>
        <v>0.75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40487.01</v>
      </c>
      <c r="D1301" s="1">
        <f>'RAS-funkcijski'!E7</f>
        <v>49070.239999999998</v>
      </c>
      <c r="E1301" s="1">
        <v>0</v>
      </c>
      <c r="F1301" s="1">
        <v>0</v>
      </c>
      <c r="G1301" s="2">
        <f t="shared" si="24"/>
        <v>415.88247000000001</v>
      </c>
      <c r="H1301" s="2">
        <f t="shared" si="23"/>
        <v>0.25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5011.7299999999996</v>
      </c>
      <c r="D1302" s="1">
        <f>'RAS-funkcijski'!E8</f>
        <v>6364.27</v>
      </c>
      <c r="E1302" s="1">
        <v>0</v>
      </c>
      <c r="F1302" s="1">
        <v>0</v>
      </c>
      <c r="G1302" s="2">
        <f t="shared" si="24"/>
        <v>70.96108000000001</v>
      </c>
      <c r="H1302" s="2">
        <f t="shared" si="23"/>
        <v>0.54000000000087311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165877.43</v>
      </c>
      <c r="D1307" s="1">
        <f>'RAS-funkcijski'!E13</f>
        <v>200586.26</v>
      </c>
      <c r="E1307" s="1">
        <v>0</v>
      </c>
      <c r="F1307" s="1">
        <v>0</v>
      </c>
      <c r="G1307" s="2">
        <f t="shared" si="24"/>
        <v>5103.4495499999994</v>
      </c>
      <c r="H1307" s="2">
        <f t="shared" si="23"/>
        <v>0.69000000000232831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125020.5</v>
      </c>
      <c r="D1308" s="1">
        <f>'RAS-funkcijski'!E14</f>
        <v>145577.84</v>
      </c>
      <c r="E1308" s="1">
        <v>0</v>
      </c>
      <c r="F1308" s="1">
        <v>0</v>
      </c>
      <c r="G1308" s="2">
        <f t="shared" si="24"/>
        <v>4161.7618000000002</v>
      </c>
      <c r="H1308" s="2">
        <f t="shared" si="23"/>
        <v>0.66000000000349246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40856.93</v>
      </c>
      <c r="D1310" s="1">
        <f>'RAS-funkcijski'!E16</f>
        <v>55008.42</v>
      </c>
      <c r="E1310" s="1">
        <v>0</v>
      </c>
      <c r="F1310" s="1">
        <v>0</v>
      </c>
      <c r="G1310" s="2">
        <f t="shared" si="24"/>
        <v>1810.48524</v>
      </c>
      <c r="H1310" s="2">
        <f t="shared" si="23"/>
        <v>0.48999999999796273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22681.57</v>
      </c>
      <c r="D1322" s="1">
        <f>'RAS-funkcijski'!E28</f>
        <v>16327.23</v>
      </c>
      <c r="E1322" s="1">
        <v>0</v>
      </c>
      <c r="F1322" s="1">
        <v>0</v>
      </c>
      <c r="G1322" s="2">
        <f t="shared" si="24"/>
        <v>1328.0647199999999</v>
      </c>
      <c r="H1322" s="2">
        <f t="shared" si="23"/>
        <v>0.65999999999985448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22681.57</v>
      </c>
      <c r="D1324" s="1">
        <f>'RAS-funkcijski'!E30</f>
        <v>16327.23</v>
      </c>
      <c r="E1324" s="1">
        <v>0</v>
      </c>
      <c r="F1324" s="1">
        <v>0</v>
      </c>
      <c r="G1324" s="2">
        <f t="shared" si="24"/>
        <v>1438.73678</v>
      </c>
      <c r="H1324" s="2">
        <f t="shared" si="23"/>
        <v>0.65999999999985448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277771.56</v>
      </c>
      <c r="D1329" s="1">
        <f>'RAS-funkcijski'!E35</f>
        <v>433349.99</v>
      </c>
      <c r="E1329" s="1">
        <v>0</v>
      </c>
      <c r="F1329" s="1">
        <v>0</v>
      </c>
      <c r="G1329" s="2">
        <f t="shared" si="24"/>
        <v>35478.617740000002</v>
      </c>
      <c r="H1329" s="2">
        <f t="shared" si="23"/>
        <v>0.45000000001164153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3359.54</v>
      </c>
      <c r="D1330" s="1">
        <f>'RAS-funkcijski'!E36</f>
        <v>1337.98</v>
      </c>
      <c r="E1330" s="1">
        <v>0</v>
      </c>
      <c r="F1330" s="1">
        <v>0</v>
      </c>
      <c r="G1330" s="2">
        <f t="shared" si="24"/>
        <v>193.136</v>
      </c>
      <c r="H1330" s="2">
        <f t="shared" si="23"/>
        <v>0.48000000000001819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3359.54</v>
      </c>
      <c r="D1332" s="1">
        <f>'RAS-funkcijski'!E38</f>
        <v>1337.98</v>
      </c>
      <c r="E1332" s="1">
        <v>0</v>
      </c>
      <c r="F1332" s="1">
        <v>0</v>
      </c>
      <c r="G1332" s="2">
        <f t="shared" si="24"/>
        <v>205.20699999999999</v>
      </c>
      <c r="H1332" s="2">
        <f t="shared" si="23"/>
        <v>0.48000000000001819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8573.51</v>
      </c>
      <c r="E1333" s="1">
        <v>0</v>
      </c>
      <c r="F1333" s="1">
        <v>0</v>
      </c>
      <c r="G1333" s="2">
        <f t="shared" si="24"/>
        <v>600.14570000000003</v>
      </c>
      <c r="H1333" s="2">
        <f t="shared" si="23"/>
        <v>0.48999999999978172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8573.51</v>
      </c>
      <c r="E1334" s="1">
        <v>0</v>
      </c>
      <c r="F1334" s="1">
        <v>0</v>
      </c>
      <c r="G1334" s="2">
        <f t="shared" si="24"/>
        <v>617.29271999999992</v>
      </c>
      <c r="H1334" s="2">
        <f t="shared" si="23"/>
        <v>0.48999999999978172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237614.84</v>
      </c>
      <c r="D1348" s="1">
        <f>'RAS-funkcijski'!E54</f>
        <v>397385.01</v>
      </c>
      <c r="E1348" s="1">
        <v>0</v>
      </c>
      <c r="F1348" s="1">
        <v>0</v>
      </c>
      <c r="G1348" s="2">
        <f t="shared" si="24"/>
        <v>51619.243000000002</v>
      </c>
      <c r="H1348" s="2">
        <f t="shared" si="27"/>
        <v>0.17000000001280569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188197.91</v>
      </c>
      <c r="D1349" s="1">
        <f>'RAS-funkcijski'!E55</f>
        <v>388465.12</v>
      </c>
      <c r="E1349" s="1">
        <v>0</v>
      </c>
      <c r="F1349" s="1">
        <v>0</v>
      </c>
      <c r="G1349" s="2">
        <f t="shared" si="24"/>
        <v>49221.535649999998</v>
      </c>
      <c r="H1349" s="2">
        <f t="shared" si="27"/>
        <v>0.20999999999185093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49416.93</v>
      </c>
      <c r="D1353" s="1">
        <f>'RAS-funkcijski'!E59</f>
        <v>8919.89</v>
      </c>
      <c r="E1353" s="1">
        <v>0</v>
      </c>
      <c r="F1353" s="1">
        <v>0</v>
      </c>
      <c r="G1353" s="2">
        <f t="shared" si="24"/>
        <v>3699.1190499999998</v>
      </c>
      <c r="H1353" s="2">
        <f t="shared" si="27"/>
        <v>0.18000000000029104</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36797.18</v>
      </c>
      <c r="D1355" s="1">
        <f>'RAS-funkcijski'!E61</f>
        <v>26053.49</v>
      </c>
      <c r="E1355" s="1">
        <v>0</v>
      </c>
      <c r="F1355" s="1">
        <v>0</v>
      </c>
      <c r="G1355" s="2">
        <f t="shared" si="24"/>
        <v>5067.5371200000009</v>
      </c>
      <c r="H1355" s="2">
        <f t="shared" si="27"/>
        <v>0.67000000000189175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36797.18</v>
      </c>
      <c r="D1358" s="1">
        <f>'RAS-funkcijski'!E64</f>
        <v>26053.49</v>
      </c>
      <c r="E1358" s="1">
        <v>0</v>
      </c>
      <c r="F1358" s="1">
        <v>0</v>
      </c>
      <c r="G1358" s="2">
        <f t="shared" si="24"/>
        <v>5334.2495999999992</v>
      </c>
      <c r="H1358" s="2">
        <f t="shared" si="27"/>
        <v>0.67000000000189175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32908.15</v>
      </c>
      <c r="D1369" s="1">
        <f>'RAS-funkcijski'!E75</f>
        <v>96148.58</v>
      </c>
      <c r="E1369" s="1">
        <v>0</v>
      </c>
      <c r="F1369" s="1">
        <v>0</v>
      </c>
      <c r="G1369" s="2">
        <f t="shared" si="24"/>
        <v>15989.577009999997</v>
      </c>
      <c r="H1369" s="2">
        <f t="shared" si="27"/>
        <v>0.56999999999970896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9350</v>
      </c>
      <c r="E1370" s="1">
        <v>0</v>
      </c>
      <c r="F1370" s="1">
        <v>0</v>
      </c>
      <c r="G1370" s="2">
        <f t="shared" si="24"/>
        <v>1346.3999999999999</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32908.15</v>
      </c>
      <c r="D1375" s="1">
        <f>'RAS-funkcijski'!E81</f>
        <v>86798.58</v>
      </c>
      <c r="E1375" s="1">
        <v>0</v>
      </c>
      <c r="F1375" s="1">
        <v>0</v>
      </c>
      <c r="G1375" s="2">
        <f t="shared" si="24"/>
        <v>15900.908870000001</v>
      </c>
      <c r="H1375" s="2">
        <f t="shared" si="27"/>
        <v>0.56999999999970896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1068248.5499999998</v>
      </c>
      <c r="D1376" s="1">
        <f>'RAS-funkcijski'!E82</f>
        <v>660115.89999999991</v>
      </c>
      <c r="E1376" s="1">
        <v>0</v>
      </c>
      <c r="F1376" s="1">
        <v>0</v>
      </c>
      <c r="G1376" s="2">
        <f t="shared" si="24"/>
        <v>186301.46729999996</v>
      </c>
      <c r="H1376" s="2">
        <f t="shared" si="27"/>
        <v>0.55000000027939677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989753.2</v>
      </c>
      <c r="D1378" s="1">
        <f>'RAS-funkcijski'!E84</f>
        <v>482265.35</v>
      </c>
      <c r="E1378" s="1">
        <v>0</v>
      </c>
      <c r="F1378" s="1">
        <v>0</v>
      </c>
      <c r="G1378" s="2">
        <f t="shared" si="24"/>
        <v>156342.712</v>
      </c>
      <c r="H1378" s="2">
        <f t="shared" si="27"/>
        <v>0.54999999993015081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19097.07</v>
      </c>
      <c r="D1380" s="1">
        <f>'RAS-funkcijski'!E86</f>
        <v>15163.97</v>
      </c>
      <c r="E1380" s="1">
        <v>0</v>
      </c>
      <c r="F1380" s="1">
        <v>0</v>
      </c>
      <c r="G1380" s="2">
        <f t="shared" si="24"/>
        <v>4052.8508199999997</v>
      </c>
      <c r="H1380" s="2">
        <f t="shared" si="27"/>
        <v>0.1000000000003638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59398.28</v>
      </c>
      <c r="D1381" s="1">
        <f>'RAS-funkcijski'!E87</f>
        <v>152559.72</v>
      </c>
      <c r="E1381" s="1">
        <v>0</v>
      </c>
      <c r="F1381" s="1">
        <v>0</v>
      </c>
      <c r="G1381" s="2">
        <f t="shared" si="24"/>
        <v>30254.970760000004</v>
      </c>
      <c r="H1381" s="2">
        <f t="shared" si="27"/>
        <v>0.55999999999767169</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10126.86</v>
      </c>
      <c r="E1382" s="1">
        <v>0</v>
      </c>
      <c r="F1382" s="1">
        <v>0</v>
      </c>
      <c r="G1382" s="2">
        <f t="shared" si="24"/>
        <v>1701.3124800000003</v>
      </c>
      <c r="H1382" s="2">
        <f t="shared" si="27"/>
        <v>0.13999999999941792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161246.68999999997</v>
      </c>
      <c r="D1401" s="1">
        <f>'RAS-funkcijski'!E107</f>
        <v>86028.46</v>
      </c>
      <c r="E1401" s="1">
        <v>0</v>
      </c>
      <c r="F1401" s="1">
        <v>0</v>
      </c>
      <c r="G1401" s="2">
        <f t="shared" si="24"/>
        <v>34330.271829999998</v>
      </c>
      <c r="H1401" s="2">
        <f t="shared" si="27"/>
        <v>0.77000000003317837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128667.99</v>
      </c>
      <c r="D1402" s="1">
        <f>'RAS-funkcijski'!E108</f>
        <v>70528.460000000006</v>
      </c>
      <c r="E1402" s="1">
        <v>0</v>
      </c>
      <c r="F1402" s="1">
        <v>0</v>
      </c>
      <c r="G1402" s="2">
        <f t="shared" si="24"/>
        <v>28051.390640000001</v>
      </c>
      <c r="H1402" s="2">
        <f t="shared" si="27"/>
        <v>0.47000000000116415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9300</v>
      </c>
      <c r="D1403" s="1">
        <f>'RAS-funkcijski'!E109</f>
        <v>12500</v>
      </c>
      <c r="E1403" s="1">
        <v>0</v>
      </c>
      <c r="F1403" s="1">
        <v>0</v>
      </c>
      <c r="G1403" s="2">
        <f t="shared" si="24"/>
        <v>3601.5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12392.93</v>
      </c>
      <c r="D1405" s="1">
        <f>'RAS-funkcijski'!E111</f>
        <v>500</v>
      </c>
      <c r="E1405" s="1">
        <v>0</v>
      </c>
      <c r="F1405" s="1">
        <v>0</v>
      </c>
      <c r="G1405" s="2">
        <f t="shared" si="24"/>
        <v>1433.04351</v>
      </c>
      <c r="H1405" s="2">
        <f t="shared" si="27"/>
        <v>6.9999999999708962E-2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10885.77</v>
      </c>
      <c r="D1407" s="1">
        <f>'RAS-funkcijski'!E113</f>
        <v>2500</v>
      </c>
      <c r="E1407" s="1">
        <v>0</v>
      </c>
      <c r="F1407" s="1">
        <v>0</v>
      </c>
      <c r="G1407" s="2">
        <f t="shared" si="24"/>
        <v>1731.5489300000002</v>
      </c>
      <c r="H1407" s="2">
        <f t="shared" si="27"/>
        <v>0.22999999999956344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338007.39999999997</v>
      </c>
      <c r="D1408" s="1">
        <f>'RAS-funkcijski'!E114</f>
        <v>404433.88</v>
      </c>
      <c r="E1408" s="1">
        <v>0</v>
      </c>
      <c r="F1408" s="1">
        <v>0</v>
      </c>
      <c r="G1408" s="2">
        <f t="shared" si="24"/>
        <v>126156.26760000001</v>
      </c>
      <c r="H1408" s="2">
        <f t="shared" si="27"/>
        <v>0.51999999996041879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328849.95999999996</v>
      </c>
      <c r="D1409" s="1">
        <f>'RAS-funkcijski'!E115</f>
        <v>397737.19</v>
      </c>
      <c r="E1409" s="1">
        <v>0</v>
      </c>
      <c r="F1409" s="1">
        <v>0</v>
      </c>
      <c r="G1409" s="2">
        <f t="shared" si="24"/>
        <v>124800.00174000001</v>
      </c>
      <c r="H1409" s="2">
        <f t="shared" si="27"/>
        <v>0.23000000003958121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320511.61</v>
      </c>
      <c r="D1410" s="1">
        <f>'RAS-funkcijski'!E116</f>
        <v>393155.44</v>
      </c>
      <c r="E1410" s="1">
        <v>0</v>
      </c>
      <c r="F1410" s="1">
        <v>0</v>
      </c>
      <c r="G1410" s="2">
        <f t="shared" si="24"/>
        <v>123964.11887999999</v>
      </c>
      <c r="H1410" s="2">
        <f t="shared" si="27"/>
        <v>0.83000000001629815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8338.35</v>
      </c>
      <c r="D1411" s="1">
        <f>'RAS-funkcijski'!E117</f>
        <v>4581.75</v>
      </c>
      <c r="E1411" s="1">
        <v>0</v>
      </c>
      <c r="F1411" s="1">
        <v>0</v>
      </c>
      <c r="G1411" s="2">
        <f t="shared" si="24"/>
        <v>1977.7090499999999</v>
      </c>
      <c r="H1411" s="2">
        <f t="shared" si="27"/>
        <v>0.6000000000003638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9157.44</v>
      </c>
      <c r="D1416" s="1">
        <f>'RAS-funkcijski'!E122</f>
        <v>6696.69</v>
      </c>
      <c r="E1416" s="1">
        <v>0</v>
      </c>
      <c r="F1416" s="1">
        <v>0</v>
      </c>
      <c r="G1416" s="2">
        <f t="shared" si="24"/>
        <v>2660.99676</v>
      </c>
      <c r="H1416" s="2">
        <f t="shared" si="27"/>
        <v>0.75000000000090949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9157.44</v>
      </c>
      <c r="D1417" s="1">
        <f>'RAS-funkcijski'!E123</f>
        <v>6696.69</v>
      </c>
      <c r="E1417" s="1">
        <v>0</v>
      </c>
      <c r="F1417" s="1">
        <v>0</v>
      </c>
      <c r="G1417" s="2">
        <f t="shared" si="24"/>
        <v>2683.5475799999995</v>
      </c>
      <c r="H1417" s="2">
        <f t="shared" si="27"/>
        <v>0.75000000000090949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223560.14</v>
      </c>
      <c r="D1423" s="1">
        <f>'RAS-funkcijski'!E129</f>
        <v>165445.28</v>
      </c>
      <c r="E1423" s="1">
        <v>0</v>
      </c>
      <c r="F1423" s="1">
        <v>0</v>
      </c>
      <c r="G1423" s="2">
        <f t="shared" si="24"/>
        <v>69306.337499999994</v>
      </c>
      <c r="H1423" s="2">
        <f t="shared" si="27"/>
        <v>0.42000000001280569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69755.240000000005</v>
      </c>
      <c r="D1427" s="1">
        <f>'RAS-funkcijski'!E133</f>
        <v>141679.49</v>
      </c>
      <c r="E1427" s="1">
        <v>0</v>
      </c>
      <c r="F1427" s="1">
        <v>0</v>
      </c>
      <c r="G1427" s="2">
        <f t="shared" si="24"/>
        <v>45551.734380000002</v>
      </c>
      <c r="H1427" s="2">
        <f t="shared" si="27"/>
        <v>0.72999999999592546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18382.11</v>
      </c>
      <c r="D1429" s="1">
        <f>'RAS-funkcijski'!E135</f>
        <v>0</v>
      </c>
      <c r="E1429" s="1">
        <v>0</v>
      </c>
      <c r="F1429" s="1">
        <v>0</v>
      </c>
      <c r="G1429" s="2">
        <f t="shared" si="24"/>
        <v>2408.0564100000001</v>
      </c>
      <c r="H1429" s="2">
        <f t="shared" si="27"/>
        <v>0.11000000000058208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13113.4</v>
      </c>
      <c r="D1431" s="1">
        <f>'RAS-funkcijski'!E137</f>
        <v>14589.02</v>
      </c>
      <c r="E1431" s="1">
        <v>0</v>
      </c>
      <c r="F1431" s="1">
        <v>0</v>
      </c>
      <c r="G1431" s="2">
        <f t="shared" si="24"/>
        <v>5624.76152</v>
      </c>
      <c r="H1431" s="2">
        <f t="shared" si="27"/>
        <v>0.42000000000007276</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111500</v>
      </c>
      <c r="D1432" s="1">
        <f>'RAS-funkcijski'!E138</f>
        <v>0</v>
      </c>
      <c r="E1432" s="1">
        <v>0</v>
      </c>
      <c r="F1432" s="1">
        <v>0</v>
      </c>
      <c r="G1432" s="2">
        <f t="shared" si="24"/>
        <v>14941</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10809.39</v>
      </c>
      <c r="D1434" s="1">
        <f>'RAS-funkcijski'!E140</f>
        <v>9176.77</v>
      </c>
      <c r="E1434" s="1">
        <v>0</v>
      </c>
      <c r="F1434" s="1">
        <v>0</v>
      </c>
      <c r="G1434" s="2">
        <f t="shared" si="24"/>
        <v>3966.1584800000005</v>
      </c>
      <c r="H1434" s="2">
        <f t="shared" si="27"/>
        <v>0.61999999999898137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2335800.23</v>
      </c>
      <c r="D1435" s="13">
        <f>'RAS-funkcijski'!E141</f>
        <v>2117870.0899999994</v>
      </c>
      <c r="E1435" s="13">
        <v>0</v>
      </c>
      <c r="F1435" s="13">
        <v>0</v>
      </c>
      <c r="G1435" s="14">
        <f t="shared" si="24"/>
        <v>900301.03616999998</v>
      </c>
      <c r="H1435" s="14">
        <f t="shared" si="27"/>
        <v>0.31999999936670065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1480</v>
      </c>
      <c r="D1436" s="6">
        <f>'P-VRIO'!E5</f>
        <v>0</v>
      </c>
      <c r="E1436" s="6">
        <v>0</v>
      </c>
      <c r="F1436" s="6">
        <v>0</v>
      </c>
      <c r="G1436" s="7">
        <f t="shared" si="24"/>
        <v>1.48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1480</v>
      </c>
      <c r="D1453" s="1">
        <f>'P-VRIO'!E22</f>
        <v>0</v>
      </c>
      <c r="E1453" s="1">
        <v>0</v>
      </c>
      <c r="F1453" s="1">
        <v>0</v>
      </c>
      <c r="G1453" s="2">
        <f t="shared" si="24"/>
        <v>26.639999999999997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1480</v>
      </c>
      <c r="D1454" s="1">
        <f>'P-VRIO'!E23</f>
        <v>0</v>
      </c>
      <c r="E1454" s="1">
        <v>0</v>
      </c>
      <c r="F1454" s="1">
        <v>0</v>
      </c>
      <c r="G1454" s="2">
        <f t="shared" si="24"/>
        <v>28.12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1480</v>
      </c>
      <c r="D1456" s="1">
        <f>'P-VRIO'!E25</f>
        <v>0</v>
      </c>
      <c r="E1456" s="1">
        <v>0</v>
      </c>
      <c r="F1456" s="1">
        <v>0</v>
      </c>
      <c r="G1456" s="2">
        <f t="shared" si="24"/>
        <v>31.080000000000002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360313.72</v>
      </c>
      <c r="D1480" s="6"/>
      <c r="E1480" s="6">
        <v>0</v>
      </c>
      <c r="F1480" s="6">
        <v>0</v>
      </c>
      <c r="G1480" s="7">
        <f t="shared" ref="G1480:G1580" si="34">B1480/1000*C1480</f>
        <v>360.31371999999999</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2534849.62</v>
      </c>
      <c r="D1481" s="1">
        <v>0</v>
      </c>
      <c r="E1481" s="1">
        <v>0</v>
      </c>
      <c r="F1481" s="1">
        <v>0</v>
      </c>
      <c r="G1481" s="2">
        <f t="shared" si="34"/>
        <v>5069.6992399999999</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1340531.31</v>
      </c>
      <c r="D1483" s="1">
        <v>0</v>
      </c>
      <c r="E1483" s="1">
        <v>0</v>
      </c>
      <c r="F1483" s="1">
        <v>0</v>
      </c>
      <c r="G1483" s="2">
        <f t="shared" si="34"/>
        <v>5362.1252400000003</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529856.30000000005</v>
      </c>
      <c r="D1484" s="1">
        <v>0</v>
      </c>
      <c r="E1484" s="1">
        <v>0</v>
      </c>
      <c r="F1484" s="1">
        <v>0</v>
      </c>
      <c r="G1484" s="2">
        <f t="shared" si="34"/>
        <v>2649.2815000000005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656209.5</v>
      </c>
      <c r="D1485" s="1">
        <v>0</v>
      </c>
      <c r="E1485" s="1">
        <v>0</v>
      </c>
      <c r="F1485" s="1">
        <v>0</v>
      </c>
      <c r="G1485" s="2">
        <f t="shared" si="34"/>
        <v>3937.2570000000001</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5955.83</v>
      </c>
      <c r="D1486" s="1">
        <v>0</v>
      </c>
      <c r="E1486" s="1">
        <v>0</v>
      </c>
      <c r="F1486" s="1">
        <v>0</v>
      </c>
      <c r="G1486" s="2">
        <f t="shared" si="34"/>
        <v>41.690809999999999</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31610.560000000001</v>
      </c>
      <c r="D1489" s="1">
        <v>0</v>
      </c>
      <c r="E1489" s="1">
        <v>0</v>
      </c>
      <c r="F1489" s="1">
        <v>0</v>
      </c>
      <c r="G1489" s="2">
        <f t="shared" si="34"/>
        <v>316.10560000000004</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116899.12</v>
      </c>
      <c r="D1491" s="1">
        <v>0</v>
      </c>
      <c r="E1491" s="1">
        <v>0</v>
      </c>
      <c r="F1491" s="1">
        <v>0</v>
      </c>
      <c r="G1491" s="2">
        <f t="shared" si="34"/>
        <v>1402.78944</v>
      </c>
      <c r="H1491" s="2">
        <f t="shared" si="35"/>
        <v>0.11999999999534339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890719.52</v>
      </c>
      <c r="D1492" s="1">
        <v>0</v>
      </c>
      <c r="E1492" s="1">
        <v>0</v>
      </c>
      <c r="F1492" s="1">
        <v>0</v>
      </c>
      <c r="G1492" s="2">
        <f t="shared" si="34"/>
        <v>11579.35376</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303598.78999999998</v>
      </c>
      <c r="D1493" s="1">
        <v>0</v>
      </c>
      <c r="E1493" s="1">
        <v>0</v>
      </c>
      <c r="F1493" s="1">
        <v>0</v>
      </c>
      <c r="G1493" s="2">
        <f t="shared" si="34"/>
        <v>4250.3830600000001</v>
      </c>
      <c r="H1493" s="2">
        <f t="shared" si="35"/>
        <v>0.21000000002095476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303598.78999999998</v>
      </c>
      <c r="D1497" s="1">
        <v>0</v>
      </c>
      <c r="E1497" s="1">
        <v>0</v>
      </c>
      <c r="F1497" s="1">
        <v>0</v>
      </c>
      <c r="G1497" s="2">
        <f t="shared" si="34"/>
        <v>5464.7782199999992</v>
      </c>
      <c r="H1497" s="2">
        <f t="shared" si="35"/>
        <v>0.21000000002095476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2455487.66</v>
      </c>
      <c r="D1499" s="1">
        <v>0</v>
      </c>
      <c r="E1499" s="1">
        <v>0</v>
      </c>
      <c r="F1499" s="1">
        <v>0</v>
      </c>
      <c r="G1499" s="2">
        <f t="shared" si="34"/>
        <v>49109.753200000006</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1275650.49</v>
      </c>
      <c r="D1501" s="1">
        <v>0</v>
      </c>
      <c r="E1501" s="1">
        <v>0</v>
      </c>
      <c r="F1501" s="1">
        <v>0</v>
      </c>
      <c r="G1501" s="2">
        <f t="shared" si="34"/>
        <v>28064.31078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501445.5</v>
      </c>
      <c r="D1502" s="1">
        <v>0</v>
      </c>
      <c r="E1502" s="1">
        <v>0</v>
      </c>
      <c r="F1502" s="1">
        <v>0</v>
      </c>
      <c r="G1502" s="2">
        <f t="shared" si="34"/>
        <v>11533.246499999999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649394.24</v>
      </c>
      <c r="D1503" s="1">
        <v>0</v>
      </c>
      <c r="E1503" s="1">
        <v>0</v>
      </c>
      <c r="F1503" s="1">
        <v>0</v>
      </c>
      <c r="G1503" s="2">
        <f t="shared" si="34"/>
        <v>15585.46176</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5851.28</v>
      </c>
      <c r="D1504" s="1">
        <v>0</v>
      </c>
      <c r="E1504" s="1">
        <v>0</v>
      </c>
      <c r="F1504" s="1">
        <v>0</v>
      </c>
      <c r="G1504" s="2">
        <f t="shared" si="34"/>
        <v>146.28200000000001</v>
      </c>
      <c r="H1504" s="2">
        <f t="shared" si="35"/>
        <v>0.27999999999974534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36070.49</v>
      </c>
      <c r="D1507" s="1">
        <v>0</v>
      </c>
      <c r="E1507" s="1">
        <v>0</v>
      </c>
      <c r="F1507" s="1">
        <v>0</v>
      </c>
      <c r="G1507" s="2">
        <f t="shared" si="34"/>
        <v>1009.97372</v>
      </c>
      <c r="H1507" s="2">
        <f t="shared" si="35"/>
        <v>0.48999999999796273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82888.98</v>
      </c>
      <c r="D1509" s="1">
        <v>0</v>
      </c>
      <c r="E1509" s="1">
        <v>0</v>
      </c>
      <c r="F1509" s="1">
        <v>0</v>
      </c>
      <c r="G1509" s="2">
        <f t="shared" si="34"/>
        <v>2486.6693999999998</v>
      </c>
      <c r="H1509" s="2">
        <f t="shared" si="35"/>
        <v>2.0000000004074536E-2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967407.28</v>
      </c>
      <c r="D1510" s="1">
        <v>0</v>
      </c>
      <c r="E1510" s="1">
        <v>0</v>
      </c>
      <c r="F1510" s="1">
        <v>0</v>
      </c>
      <c r="G1510" s="2">
        <f t="shared" si="34"/>
        <v>29989.625680000001</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212429.89</v>
      </c>
      <c r="D1511" s="1">
        <v>0</v>
      </c>
      <c r="E1511" s="1">
        <v>0</v>
      </c>
      <c r="F1511" s="1">
        <v>0</v>
      </c>
      <c r="G1511" s="2">
        <f t="shared" si="34"/>
        <v>6797.7564800000009</v>
      </c>
      <c r="H1511" s="2">
        <f t="shared" si="35"/>
        <v>0.10999999998603016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212429.89</v>
      </c>
      <c r="D1515" s="1">
        <v>0</v>
      </c>
      <c r="E1515" s="1">
        <v>0</v>
      </c>
      <c r="F1515" s="1">
        <v>0</v>
      </c>
      <c r="G1515" s="2">
        <f t="shared" si="34"/>
        <v>7647.4760399999996</v>
      </c>
      <c r="H1515" s="2">
        <f t="shared" si="35"/>
        <v>0.10999999998603016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439675.6799999997</v>
      </c>
      <c r="D1517" s="1">
        <v>0</v>
      </c>
      <c r="E1517" s="1">
        <v>0</v>
      </c>
      <c r="F1517" s="1">
        <v>0</v>
      </c>
      <c r="G1517" s="2">
        <f t="shared" si="34"/>
        <v>16707.675839999989</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6909.0700000000006</v>
      </c>
      <c r="D1518" s="1">
        <v>0</v>
      </c>
      <c r="E1518" s="1">
        <v>0</v>
      </c>
      <c r="F1518" s="1">
        <v>0</v>
      </c>
      <c r="G1518" s="2">
        <f t="shared" si="34"/>
        <v>269.45373000000001</v>
      </c>
      <c r="H1518" s="2">
        <f t="shared" si="35"/>
        <v>7.0000000000618456E-2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2702.4800000000005</v>
      </c>
      <c r="D1524" s="1">
        <v>0</v>
      </c>
      <c r="E1524" s="1">
        <v>0</v>
      </c>
      <c r="F1524" s="1">
        <v>0</v>
      </c>
      <c r="G1524" s="2">
        <f t="shared" si="34"/>
        <v>121.61160000000001</v>
      </c>
      <c r="H1524" s="2">
        <f t="shared" si="35"/>
        <v>0.48000000000047294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2510.3900000000003</v>
      </c>
      <c r="D1530" s="1">
        <v>0</v>
      </c>
      <c r="E1530" s="1">
        <v>0</v>
      </c>
      <c r="F1530" s="1">
        <v>0</v>
      </c>
      <c r="G1530" s="2">
        <f t="shared" si="34"/>
        <v>128.02988999999999</v>
      </c>
      <c r="H1530" s="2">
        <f t="shared" si="35"/>
        <v>0.39000000000032742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836.46</v>
      </c>
      <c r="D1531" s="1">
        <v>0</v>
      </c>
      <c r="E1531" s="1">
        <v>0</v>
      </c>
      <c r="F1531" s="1">
        <v>0</v>
      </c>
      <c r="G1531" s="2">
        <f t="shared" si="34"/>
        <v>43.495919999999998</v>
      </c>
      <c r="H1531" s="2">
        <f t="shared" si="35"/>
        <v>0.46000000000003638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1017.34</v>
      </c>
      <c r="D1532" s="1">
        <v>0</v>
      </c>
      <c r="E1532" s="1">
        <v>0</v>
      </c>
      <c r="F1532" s="1">
        <v>0</v>
      </c>
      <c r="G1532" s="2">
        <f t="shared" si="34"/>
        <v>53.919020000000003</v>
      </c>
      <c r="H1532" s="2">
        <f t="shared" si="35"/>
        <v>0.34000000000003183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656.59</v>
      </c>
      <c r="D1534" s="1">
        <v>0</v>
      </c>
      <c r="E1534" s="1">
        <v>0</v>
      </c>
      <c r="F1534" s="1">
        <v>0</v>
      </c>
      <c r="G1534" s="2">
        <f t="shared" si="34"/>
        <v>36.112450000000003</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192.09</v>
      </c>
      <c r="D1560" s="1">
        <v>0</v>
      </c>
      <c r="E1560" s="1">
        <v>0</v>
      </c>
      <c r="F1560" s="1">
        <v>0</v>
      </c>
      <c r="G1560" s="2">
        <f t="shared" si="34"/>
        <v>15.559290000000001</v>
      </c>
      <c r="H1560" s="2">
        <f t="shared" si="35"/>
        <v>9.0000000000003411E-2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192.09</v>
      </c>
      <c r="D1564" s="1">
        <v>0</v>
      </c>
      <c r="E1564" s="1">
        <v>0</v>
      </c>
      <c r="F1564" s="1">
        <v>0</v>
      </c>
      <c r="G1564" s="2">
        <f t="shared" si="34"/>
        <v>16.327650000000002</v>
      </c>
      <c r="H1564" s="2">
        <f t="shared" si="35"/>
        <v>9.0000000000003411E-2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4206.59</v>
      </c>
      <c r="D1565" s="1">
        <v>0</v>
      </c>
      <c r="E1565" s="1">
        <v>0</v>
      </c>
      <c r="F1565" s="1">
        <v>0</v>
      </c>
      <c r="G1565" s="2">
        <f t="shared" si="34"/>
        <v>361.76673999999997</v>
      </c>
      <c r="H1565" s="2">
        <f t="shared" si="35"/>
        <v>0.40999999999985448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4206.59</v>
      </c>
      <c r="D1569" s="1">
        <v>0</v>
      </c>
      <c r="E1569" s="1">
        <v>0</v>
      </c>
      <c r="F1569" s="1">
        <v>0</v>
      </c>
      <c r="G1569" s="2">
        <f t="shared" si="34"/>
        <v>378.59309999999999</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432766.61</v>
      </c>
      <c r="D1576" s="1">
        <v>0</v>
      </c>
      <c r="E1576" s="1">
        <v>0</v>
      </c>
      <c r="F1576" s="1">
        <v>0</v>
      </c>
      <c r="G1576" s="2">
        <f t="shared" si="34"/>
        <v>41978.361169999996</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129167.82</v>
      </c>
      <c r="D1578" s="1">
        <v>0</v>
      </c>
      <c r="E1578" s="1">
        <v>0</v>
      </c>
      <c r="F1578" s="1">
        <v>0</v>
      </c>
      <c r="G1578" s="2">
        <f t="shared" si="34"/>
        <v>12787.61418</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303598.78999999998</v>
      </c>
      <c r="D1580" s="13">
        <v>0</v>
      </c>
      <c r="E1580" s="13">
        <v>0</v>
      </c>
      <c r="F1580" s="13">
        <v>0</v>
      </c>
      <c r="G1580" s="14">
        <f t="shared" si="34"/>
        <v>30663.477790000001</v>
      </c>
      <c r="H1580" s="14">
        <f t="shared" si="35"/>
        <v>0.21000000002095476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2318511.5099999998</v>
      </c>
      <c r="I16" s="170">
        <f>'PR-RAS'!E6</f>
        <v>1918881.9400000002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1109695.46</v>
      </c>
      <c r="I17" s="170">
        <f>'PR-RAS'!E151</f>
        <v>1227140.5799999998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214265.28999999998</v>
      </c>
      <c r="I18" s="170">
        <f>'PR-RAS'!E645</f>
        <v>106695.97000000009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5638514.3999999994</v>
      </c>
      <c r="I20" s="173">
        <f>BILANCA!E7</f>
        <v>6188123.919999999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1126857.6100000001</v>
      </c>
      <c r="I21" s="175">
        <f>BILANCA!E68</f>
        <v>288708.84999999998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360313.72</v>
      </c>
      <c r="I22" s="175">
        <f>BILANCA!E176</f>
        <v>439675.67999999993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6405058.29</v>
      </c>
      <c r="I23" s="177">
        <f>BILANCA!E237</f>
        <v>6037157.0899999999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211376.16999999998</v>
      </c>
      <c r="I24" s="173">
        <f>'RAS-funkcijski'!E5</f>
        <v>256020.77000000002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277771.56</v>
      </c>
      <c r="I25" s="175">
        <f>'RAS-funkcijski'!E35</f>
        <v>433349.99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10126.86</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338007.39999999997</v>
      </c>
      <c r="I27" s="175">
        <f>'RAS-funkcijski'!E114</f>
        <v>404433.88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2335800.23</v>
      </c>
      <c r="I28" s="179">
        <f>'RAS-funkcijski'!E141</f>
        <v>2117870.0899999994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1480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1480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360313.72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439675.6799999997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6909.0700000000006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432766.61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75"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2318511.5099999998</v>
      </c>
      <c r="E6" s="51">
        <f>E7+E44+E50+E82+E106+E124+E133+E139</f>
        <v>1918881.9400000002</v>
      </c>
      <c r="F6" s="52">
        <f t="shared" ref="F6:F131" si="0">IF(D6&lt;&gt;0,IF(E6/D6&gt;=100,"&gt;&gt;100",E6/D6*100),"-")</f>
        <v>82.763528743491136</v>
      </c>
    </row>
    <row r="7" spans="1:25" ht="12.75" customHeight="1" x14ac:dyDescent="0.2">
      <c r="A7" s="53">
        <v>61</v>
      </c>
      <c r="B7" s="294" t="s">
        <v>60</v>
      </c>
      <c r="C7" s="50" t="s">
        <v>61</v>
      </c>
      <c r="D7" s="51">
        <f t="shared" ref="D7:E7" si="1">D8+D17+D23+D29+D37+D40</f>
        <v>442607.37</v>
      </c>
      <c r="E7" s="51">
        <f t="shared" si="1"/>
        <v>470685.88</v>
      </c>
      <c r="F7" s="52">
        <f t="shared" si="0"/>
        <v>106.34388668223036</v>
      </c>
    </row>
    <row r="8" spans="1:25" ht="12.75" customHeight="1" x14ac:dyDescent="0.2">
      <c r="A8" s="53">
        <v>611</v>
      </c>
      <c r="B8" s="85" t="s">
        <v>62</v>
      </c>
      <c r="C8" s="50" t="s">
        <v>63</v>
      </c>
      <c r="D8" s="51">
        <f t="shared" ref="D8:E8" si="2">SUM(D9:D14)-D15-D16</f>
        <v>421755.15</v>
      </c>
      <c r="E8" s="51">
        <f t="shared" si="2"/>
        <v>457378.25</v>
      </c>
      <c r="F8" s="52">
        <f t="shared" si="0"/>
        <v>108.44639360064718</v>
      </c>
    </row>
    <row r="9" spans="1:25" ht="12.75" customHeight="1" x14ac:dyDescent="0.2">
      <c r="A9" s="53">
        <v>6111</v>
      </c>
      <c r="B9" s="85" t="s">
        <v>64</v>
      </c>
      <c r="C9" s="50" t="s">
        <v>65</v>
      </c>
      <c r="D9" s="242">
        <v>463164.78</v>
      </c>
      <c r="E9" s="242">
        <v>457378.25</v>
      </c>
      <c r="F9" s="52">
        <f t="shared" si="0"/>
        <v>98.750654140843778</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27282.7</v>
      </c>
      <c r="E13" s="242">
        <v>0</v>
      </c>
      <c r="F13" s="52">
        <f t="shared" si="0"/>
        <v>0</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68692.33</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20852.22</v>
      </c>
      <c r="E23" s="51">
        <f t="shared" si="4"/>
        <v>13307.63</v>
      </c>
      <c r="F23" s="52">
        <f t="shared" si="0"/>
        <v>63.818768457267375</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20852.22</v>
      </c>
      <c r="E27" s="242">
        <v>13307.63</v>
      </c>
      <c r="F27" s="52">
        <f t="shared" si="0"/>
        <v>63.818768457267375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1736482.17</v>
      </c>
      <c r="E50" s="51">
        <f>E51+E54+E59+E62+E65+E68+E71+E74+E77</f>
        <v>1247700.7000000002</v>
      </c>
      <c r="F50" s="52">
        <f t="shared" si="0"/>
        <v>71.852203354325269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1238254.7</v>
      </c>
      <c r="E59" s="51">
        <f t="shared" si="12"/>
        <v>702057.67</v>
      </c>
      <c r="F59" s="52">
        <f t="shared" si="0"/>
        <v>56.697355560209061</v>
      </c>
    </row>
    <row r="60" spans="1:6" ht="24" x14ac:dyDescent="0.2">
      <c r="A60" s="53">
        <v>6331</v>
      </c>
      <c r="B60" s="86" t="s">
        <v>166</v>
      </c>
      <c r="C60" s="50" t="s">
        <v>167</v>
      </c>
      <c r="D60" s="242">
        <v>607351.51</v>
      </c>
      <c r="E60" s="242">
        <v>603336.25</v>
      </c>
      <c r="F60" s="52">
        <f t="shared" si="0"/>
        <v>99.338890258130746</v>
      </c>
    </row>
    <row r="61" spans="1:6" ht="24" x14ac:dyDescent="0.2">
      <c r="A61" s="53">
        <v>6332</v>
      </c>
      <c r="B61" s="86" t="s">
        <v>168</v>
      </c>
      <c r="C61" s="50" t="s">
        <v>169</v>
      </c>
      <c r="D61" s="242">
        <v>630903.18999999994</v>
      </c>
      <c r="E61" s="242">
        <v>98721.42</v>
      </c>
      <c r="F61" s="52">
        <f t="shared" si="0"/>
        <v>15.647633672608313</v>
      </c>
    </row>
    <row r="62" spans="1:6" ht="12.75" customHeight="1" x14ac:dyDescent="0.2">
      <c r="A62" s="53">
        <v>634</v>
      </c>
      <c r="B62" s="85" t="s">
        <v>170</v>
      </c>
      <c r="C62" s="50" t="s">
        <v>171</v>
      </c>
      <c r="D62" s="51">
        <f t="shared" ref="D62:E62" si="13">SUM(D63:D64)</f>
        <v>0</v>
      </c>
      <c r="E62" s="51">
        <f t="shared" si="13"/>
        <v>12093.6</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12093.6</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498227.47000000003</v>
      </c>
      <c r="E74" s="51">
        <f t="shared" si="17"/>
        <v>533549.43000000005</v>
      </c>
      <c r="F74" s="52">
        <f t="shared" si="0"/>
        <v>107.08952479075471</v>
      </c>
    </row>
    <row r="75" spans="1:6" ht="12.75" customHeight="1" x14ac:dyDescent="0.2">
      <c r="A75" s="53" t="s">
        <v>196</v>
      </c>
      <c r="B75" s="85" t="s">
        <v>197</v>
      </c>
      <c r="C75" s="50" t="s">
        <v>196</v>
      </c>
      <c r="D75" s="242">
        <v>263033.59000000003</v>
      </c>
      <c r="E75" s="242">
        <v>244200.42</v>
      </c>
      <c r="F75" s="52">
        <f t="shared" si="0"/>
        <v>92.840013323013224</v>
      </c>
    </row>
    <row r="76" spans="1:6" ht="12.75" customHeight="1" x14ac:dyDescent="0.2">
      <c r="A76" s="53" t="s">
        <v>198</v>
      </c>
      <c r="B76" s="85" t="s">
        <v>199</v>
      </c>
      <c r="C76" s="50" t="s">
        <v>198</v>
      </c>
      <c r="D76" s="242">
        <v>235193.88</v>
      </c>
      <c r="E76" s="242">
        <v>289349.01</v>
      </c>
      <c r="F76" s="52">
        <f t="shared" si="0"/>
        <v>123.02573944526107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14924.26</v>
      </c>
      <c r="E82" s="51">
        <f t="shared" si="19"/>
        <v>27175.08</v>
      </c>
      <c r="F82" s="52">
        <f t="shared" si="0"/>
        <v>182.08661601982277</v>
      </c>
    </row>
    <row r="83" spans="1:6" ht="12.75" customHeight="1" x14ac:dyDescent="0.2">
      <c r="A83" s="53">
        <v>641</v>
      </c>
      <c r="B83" s="85" t="s">
        <v>212</v>
      </c>
      <c r="C83" s="50" t="s">
        <v>213</v>
      </c>
      <c r="D83" s="51">
        <f t="shared" ref="D83:E83" si="20">SUM(D84:D90)</f>
        <v>30.16</v>
      </c>
      <c r="E83" s="51">
        <f t="shared" si="20"/>
        <v>59.51</v>
      </c>
      <c r="F83" s="52">
        <f t="shared" si="0"/>
        <v>197.31432360742704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30.16</v>
      </c>
      <c r="E85" s="242">
        <v>59.51</v>
      </c>
      <c r="F85" s="52">
        <f t="shared" si="0"/>
        <v>197.31432360742704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14718.69</v>
      </c>
      <c r="E91" s="51">
        <f t="shared" si="21"/>
        <v>26956.530000000002</v>
      </c>
      <c r="F91" s="52">
        <f t="shared" si="0"/>
        <v>183.14489944417608</v>
      </c>
    </row>
    <row r="92" spans="1:6" ht="12.75" customHeight="1" x14ac:dyDescent="0.2">
      <c r="A92" s="53">
        <v>6421</v>
      </c>
      <c r="B92" s="85" t="s">
        <v>230</v>
      </c>
      <c r="C92" s="50" t="s">
        <v>231</v>
      </c>
      <c r="D92" s="242">
        <v>581.84</v>
      </c>
      <c r="E92" s="242">
        <v>275.55</v>
      </c>
      <c r="F92" s="52">
        <f t="shared" si="0"/>
        <v>47.358380310738347</v>
      </c>
    </row>
    <row r="93" spans="1:6" ht="12.75" customHeight="1" x14ac:dyDescent="0.2">
      <c r="A93" s="53">
        <v>6422</v>
      </c>
      <c r="B93" s="85" t="s">
        <v>232</v>
      </c>
      <c r="C93" s="50" t="s">
        <v>233</v>
      </c>
      <c r="D93" s="242">
        <v>13604.03</v>
      </c>
      <c r="E93" s="242">
        <v>26162.29</v>
      </c>
      <c r="F93" s="52">
        <f t="shared" si="0"/>
        <v>192.31279260630856</v>
      </c>
    </row>
    <row r="94" spans="1:6" ht="12.75" customHeight="1" x14ac:dyDescent="0.2">
      <c r="A94" s="53">
        <v>6423</v>
      </c>
      <c r="B94" s="85" t="s">
        <v>234</v>
      </c>
      <c r="C94" s="50" t="s">
        <v>235</v>
      </c>
      <c r="D94" s="242">
        <v>0</v>
      </c>
      <c r="E94" s="242">
        <v>0.57999999999999996</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532.82000000000005</v>
      </c>
      <c r="E97" s="242">
        <v>518.11</v>
      </c>
      <c r="F97" s="52">
        <f t="shared" si="0"/>
        <v>97.239217747081568</v>
      </c>
    </row>
    <row r="98" spans="1:6" ht="12.75" customHeight="1" x14ac:dyDescent="0.2">
      <c r="A98" s="53">
        <v>643</v>
      </c>
      <c r="B98" s="85" t="s">
        <v>242</v>
      </c>
      <c r="C98" s="50" t="s">
        <v>243</v>
      </c>
      <c r="D98" s="51">
        <f t="shared" ref="D98:E98" si="22">SUM(D99:D105)</f>
        <v>175.41</v>
      </c>
      <c r="E98" s="51">
        <f t="shared" si="22"/>
        <v>159.04</v>
      </c>
      <c r="F98" s="52">
        <f t="shared" si="0"/>
        <v>90.6675788153469</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175.41</v>
      </c>
      <c r="E100" s="242">
        <v>159.04</v>
      </c>
      <c r="F100" s="52">
        <f t="shared" si="0"/>
        <v>90.6675788153469</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122191.47</v>
      </c>
      <c r="E106" s="51">
        <f t="shared" si="23"/>
        <v>167739.67000000001</v>
      </c>
      <c r="F106" s="52">
        <f t="shared" si="0"/>
        <v>137.27608809354697</v>
      </c>
    </row>
    <row r="107" spans="1:6" ht="12.75" customHeight="1" x14ac:dyDescent="0.2">
      <c r="A107" s="53">
        <v>651</v>
      </c>
      <c r="B107" s="85" t="s">
        <v>260</v>
      </c>
      <c r="C107" s="50" t="s">
        <v>261</v>
      </c>
      <c r="D107" s="51">
        <f t="shared" ref="D107:E107" si="24">SUM(D108:D111)</f>
        <v>8781.14</v>
      </c>
      <c r="E107" s="51">
        <f t="shared" si="24"/>
        <v>8694.85</v>
      </c>
      <c r="F107" s="52">
        <f t="shared" si="0"/>
        <v>99.01732576863597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8781.14</v>
      </c>
      <c r="E109" s="242">
        <v>8694.85</v>
      </c>
      <c r="F109" s="52">
        <f t="shared" si="0"/>
        <v>99.01732576863597</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90682.39</v>
      </c>
      <c r="E112" s="51">
        <f t="shared" si="25"/>
        <v>136942.69</v>
      </c>
      <c r="F112" s="52">
        <f t="shared" si="0"/>
        <v>151.01354298227031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10049.91</v>
      </c>
      <c r="E115" s="242">
        <v>30785.99</v>
      </c>
      <c r="F115" s="52">
        <f t="shared" si="0"/>
        <v>306.33100196917189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80632.479999999996</v>
      </c>
      <c r="E117" s="242">
        <v>106156.7</v>
      </c>
      <c r="F117" s="52">
        <f t="shared" si="0"/>
        <v>131.65501048708907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22727.94</v>
      </c>
      <c r="E120" s="51">
        <f t="shared" si="26"/>
        <v>22102.13</v>
      </c>
      <c r="F120" s="52">
        <f t="shared" si="0"/>
        <v>97.246516842265521</v>
      </c>
    </row>
    <row r="121" spans="1:6" ht="12.75" customHeight="1" x14ac:dyDescent="0.2">
      <c r="A121" s="53">
        <v>6531</v>
      </c>
      <c r="B121" s="85" t="s">
        <v>288</v>
      </c>
      <c r="C121" s="50" t="s">
        <v>289</v>
      </c>
      <c r="D121" s="242">
        <v>263.35000000000002</v>
      </c>
      <c r="E121" s="242">
        <v>0</v>
      </c>
      <c r="F121" s="52">
        <f t="shared" si="0"/>
        <v>0</v>
      </c>
    </row>
    <row r="122" spans="1:6" ht="12.75" customHeight="1" x14ac:dyDescent="0.2">
      <c r="A122" s="53">
        <v>6532</v>
      </c>
      <c r="B122" s="85" t="s">
        <v>290</v>
      </c>
      <c r="C122" s="50" t="s">
        <v>291</v>
      </c>
      <c r="D122" s="242">
        <v>22464.59</v>
      </c>
      <c r="E122" s="242">
        <v>22102.13</v>
      </c>
      <c r="F122" s="52">
        <f t="shared" si="0"/>
        <v>98.386527419374232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2177.17</v>
      </c>
      <c r="E124" s="51">
        <f t="shared" si="27"/>
        <v>4034.24</v>
      </c>
      <c r="F124" s="52">
        <f t="shared" si="0"/>
        <v>185.29742739427789</v>
      </c>
    </row>
    <row r="125" spans="1:6" ht="12.75" customHeight="1" x14ac:dyDescent="0.2">
      <c r="A125" s="53">
        <v>661</v>
      </c>
      <c r="B125" s="86" t="s">
        <v>296</v>
      </c>
      <c r="C125" s="50" t="s">
        <v>297</v>
      </c>
      <c r="D125" s="51">
        <f t="shared" ref="D125:E125" si="28">SUM(D126:D127)</f>
        <v>2177.17</v>
      </c>
      <c r="E125" s="51">
        <f t="shared" si="28"/>
        <v>4034.24</v>
      </c>
      <c r="F125" s="52">
        <f t="shared" si="0"/>
        <v>185.29742739427789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2177.17</v>
      </c>
      <c r="E127" s="242">
        <v>4034.24</v>
      </c>
      <c r="F127" s="52">
        <f t="shared" si="0"/>
        <v>185.29742739427789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129.07</v>
      </c>
      <c r="E139" s="51">
        <f t="shared" si="33"/>
        <v>1546.37</v>
      </c>
      <c r="F139" s="52">
        <f t="shared" si="31"/>
        <v>1198.0863097543968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129.07</v>
      </c>
      <c r="E150" s="242">
        <v>1546.37</v>
      </c>
      <c r="F150" s="52">
        <f t="shared" si="31"/>
        <v>1198.0863097543968</v>
      </c>
    </row>
    <row r="151" spans="1:6" ht="12.75" customHeight="1" x14ac:dyDescent="0.2">
      <c r="A151" s="53">
        <v>3</v>
      </c>
      <c r="B151" s="85" t="s">
        <v>348</v>
      </c>
      <c r="C151" s="50" t="s">
        <v>56</v>
      </c>
      <c r="D151" s="51">
        <f t="shared" ref="D151:E151" si="35">D152+D163+D196+D215+D224+D252+D263</f>
        <v>1109695.46</v>
      </c>
      <c r="E151" s="51">
        <f t="shared" si="35"/>
        <v>1227140.5799999998</v>
      </c>
      <c r="F151" s="52">
        <f t="shared" si="31"/>
        <v>110.58354514670177</v>
      </c>
    </row>
    <row r="152" spans="1:6" ht="12.75" customHeight="1" x14ac:dyDescent="0.2">
      <c r="A152" s="53">
        <v>31</v>
      </c>
      <c r="B152" s="85" t="s">
        <v>349</v>
      </c>
      <c r="C152" s="50" t="s">
        <v>350</v>
      </c>
      <c r="D152" s="51">
        <f t="shared" ref="D152:E152" si="36">D153+D158+D159</f>
        <v>395863.31000000006</v>
      </c>
      <c r="E152" s="51">
        <f t="shared" si="36"/>
        <v>527352.1</v>
      </c>
      <c r="F152" s="52">
        <f t="shared" si="31"/>
        <v>133.21570518874304</v>
      </c>
    </row>
    <row r="153" spans="1:6" ht="12.75" customHeight="1" x14ac:dyDescent="0.2">
      <c r="A153" s="53">
        <v>311</v>
      </c>
      <c r="B153" s="85" t="s">
        <v>351</v>
      </c>
      <c r="C153" s="50" t="s">
        <v>352</v>
      </c>
      <c r="D153" s="51">
        <f t="shared" ref="D153:E153" si="37">SUM(D154:D157)</f>
        <v>319721.90000000002</v>
      </c>
      <c r="E153" s="51">
        <f t="shared" si="37"/>
        <v>422654.78</v>
      </c>
      <c r="F153" s="52">
        <f t="shared" si="31"/>
        <v>132.19450403616392</v>
      </c>
    </row>
    <row r="154" spans="1:6" ht="12.75" customHeight="1" x14ac:dyDescent="0.2">
      <c r="A154" s="53">
        <v>3111</v>
      </c>
      <c r="B154" s="85" t="s">
        <v>353</v>
      </c>
      <c r="C154" s="50" t="s">
        <v>354</v>
      </c>
      <c r="D154" s="242">
        <v>319721.90000000002</v>
      </c>
      <c r="E154" s="242">
        <v>422654.78</v>
      </c>
      <c r="F154" s="52">
        <f t="shared" si="31"/>
        <v>132.19450403616392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23360.38</v>
      </c>
      <c r="E158" s="242">
        <v>38766.61</v>
      </c>
      <c r="F158" s="52">
        <f t="shared" si="31"/>
        <v>165.95025423387804</v>
      </c>
    </row>
    <row r="159" spans="1:6" ht="12.75" customHeight="1" x14ac:dyDescent="0.2">
      <c r="A159" s="53">
        <v>313</v>
      </c>
      <c r="B159" s="85" t="s">
        <v>363</v>
      </c>
      <c r="C159" s="50" t="s">
        <v>364</v>
      </c>
      <c r="D159" s="51">
        <f t="shared" ref="D159:E159" si="38">SUM(D160:D162)</f>
        <v>52781.03</v>
      </c>
      <c r="E159" s="51">
        <f t="shared" si="38"/>
        <v>65930.710000000006</v>
      </c>
      <c r="F159" s="52">
        <f t="shared" si="31"/>
        <v>124.91364795268301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52781.03</v>
      </c>
      <c r="E161" s="242">
        <v>65930.710000000006</v>
      </c>
      <c r="F161" s="52">
        <f t="shared" si="31"/>
        <v>124.91364795268301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439274.25</v>
      </c>
      <c r="E163" s="51">
        <f t="shared" si="39"/>
        <v>545072.03</v>
      </c>
      <c r="F163" s="52">
        <f t="shared" si="31"/>
        <v>124.0846760309761</v>
      </c>
    </row>
    <row r="164" spans="1:6" ht="12.75" customHeight="1" x14ac:dyDescent="0.2">
      <c r="A164" s="53">
        <v>321</v>
      </c>
      <c r="B164" s="85" t="s">
        <v>372</v>
      </c>
      <c r="C164" s="50" t="s">
        <v>373</v>
      </c>
      <c r="D164" s="51">
        <f t="shared" ref="D164:E164" si="40">SUM(D165:D168)</f>
        <v>20388.100000000002</v>
      </c>
      <c r="E164" s="51">
        <f t="shared" si="40"/>
        <v>22359.57</v>
      </c>
      <c r="F164" s="52">
        <f t="shared" si="31"/>
        <v>109.66970929120417</v>
      </c>
    </row>
    <row r="165" spans="1:6" ht="12.75" customHeight="1" x14ac:dyDescent="0.2">
      <c r="A165" s="53">
        <v>3211</v>
      </c>
      <c r="B165" s="85" t="s">
        <v>374</v>
      </c>
      <c r="C165" s="50" t="s">
        <v>375</v>
      </c>
      <c r="D165" s="242">
        <v>5204.5</v>
      </c>
      <c r="E165" s="242">
        <v>7116.71</v>
      </c>
      <c r="F165" s="52">
        <f t="shared" si="31"/>
        <v>136.74147372466135</v>
      </c>
    </row>
    <row r="166" spans="1:6" ht="12.75" customHeight="1" x14ac:dyDescent="0.2">
      <c r="A166" s="53">
        <v>3212</v>
      </c>
      <c r="B166" s="85" t="s">
        <v>376</v>
      </c>
      <c r="C166" s="50" t="s">
        <v>377</v>
      </c>
      <c r="D166" s="242">
        <v>11465.37</v>
      </c>
      <c r="E166" s="242">
        <v>9635.02</v>
      </c>
      <c r="F166" s="52">
        <f t="shared" si="31"/>
        <v>84.035840099360072</v>
      </c>
    </row>
    <row r="167" spans="1:6" ht="12.75" customHeight="1" x14ac:dyDescent="0.2">
      <c r="A167" s="53">
        <v>3213</v>
      </c>
      <c r="B167" s="85" t="s">
        <v>378</v>
      </c>
      <c r="C167" s="50" t="s">
        <v>379</v>
      </c>
      <c r="D167" s="242">
        <v>1551.87</v>
      </c>
      <c r="E167" s="242">
        <v>2752.9</v>
      </c>
      <c r="F167" s="52">
        <f t="shared" si="31"/>
        <v>177.39243622210626</v>
      </c>
    </row>
    <row r="168" spans="1:6" ht="12.75" customHeight="1" x14ac:dyDescent="0.2">
      <c r="A168" s="53">
        <v>3214</v>
      </c>
      <c r="B168" s="85" t="s">
        <v>380</v>
      </c>
      <c r="C168" s="50" t="s">
        <v>381</v>
      </c>
      <c r="D168" s="242">
        <v>2166.36</v>
      </c>
      <c r="E168" s="242">
        <v>2854.94</v>
      </c>
      <c r="F168" s="52">
        <f t="shared" si="31"/>
        <v>131.78511420077919</v>
      </c>
    </row>
    <row r="169" spans="1:6" ht="12.75" customHeight="1" x14ac:dyDescent="0.2">
      <c r="A169" s="53">
        <v>322</v>
      </c>
      <c r="B169" s="85" t="s">
        <v>382</v>
      </c>
      <c r="C169" s="50" t="s">
        <v>383</v>
      </c>
      <c r="D169" s="51">
        <f t="shared" ref="D169:E169" si="41">SUM(D170:D176)</f>
        <v>51550.41</v>
      </c>
      <c r="E169" s="51">
        <f t="shared" si="41"/>
        <v>59989.490000000013</v>
      </c>
      <c r="F169" s="52">
        <f t="shared" si="31"/>
        <v>116.37053905099883</v>
      </c>
    </row>
    <row r="170" spans="1:6" ht="12.75" customHeight="1" x14ac:dyDescent="0.2">
      <c r="A170" s="53">
        <v>3221</v>
      </c>
      <c r="B170" s="85" t="s">
        <v>384</v>
      </c>
      <c r="C170" s="50" t="s">
        <v>385</v>
      </c>
      <c r="D170" s="242">
        <v>12978.33</v>
      </c>
      <c r="E170" s="242">
        <v>14384.84</v>
      </c>
      <c r="F170" s="52">
        <f t="shared" si="31"/>
        <v>110.83737275905298</v>
      </c>
    </row>
    <row r="171" spans="1:6" ht="12.75" customHeight="1" x14ac:dyDescent="0.2">
      <c r="A171" s="53">
        <v>3222</v>
      </c>
      <c r="B171" s="85" t="s">
        <v>386</v>
      </c>
      <c r="C171" s="50" t="s">
        <v>387</v>
      </c>
      <c r="D171" s="242">
        <v>15437.61</v>
      </c>
      <c r="E171" s="242">
        <v>21653.43</v>
      </c>
      <c r="F171" s="52">
        <f t="shared" si="31"/>
        <v>140.26413415029916</v>
      </c>
    </row>
    <row r="172" spans="1:6" ht="12.75" customHeight="1" x14ac:dyDescent="0.2">
      <c r="A172" s="53">
        <v>3223</v>
      </c>
      <c r="B172" s="85" t="s">
        <v>388</v>
      </c>
      <c r="C172" s="50" t="s">
        <v>389</v>
      </c>
      <c r="D172" s="242">
        <v>20547.68</v>
      </c>
      <c r="E172" s="242">
        <v>20319.990000000002</v>
      </c>
      <c r="F172" s="52">
        <f t="shared" si="31"/>
        <v>98.891894364716606</v>
      </c>
    </row>
    <row r="173" spans="1:6" ht="12.75" customHeight="1" x14ac:dyDescent="0.2">
      <c r="A173" s="53">
        <v>3224</v>
      </c>
      <c r="B173" s="85" t="s">
        <v>390</v>
      </c>
      <c r="C173" s="50" t="s">
        <v>391</v>
      </c>
      <c r="D173" s="242">
        <v>0</v>
      </c>
      <c r="E173" s="242">
        <v>630.44000000000005</v>
      </c>
      <c r="F173" s="52" t="str">
        <f t="shared" si="31"/>
        <v>-</v>
      </c>
    </row>
    <row r="174" spans="1:6" ht="12.75" customHeight="1" x14ac:dyDescent="0.2">
      <c r="A174" s="53">
        <v>3225</v>
      </c>
      <c r="B174" s="85" t="s">
        <v>392</v>
      </c>
      <c r="C174" s="50" t="s">
        <v>393</v>
      </c>
      <c r="D174" s="242">
        <v>2586.79</v>
      </c>
      <c r="E174" s="242">
        <v>2935.06</v>
      </c>
      <c r="F174" s="52">
        <f t="shared" si="31"/>
        <v>113.46340445107643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65.73</v>
      </c>
      <c r="F176" s="52" t="str">
        <f t="shared" si="31"/>
        <v>-</v>
      </c>
    </row>
    <row r="177" spans="1:6" ht="12.75" customHeight="1" x14ac:dyDescent="0.2">
      <c r="A177" s="53">
        <v>323</v>
      </c>
      <c r="B177" s="85" t="s">
        <v>398</v>
      </c>
      <c r="C177" s="50" t="s">
        <v>399</v>
      </c>
      <c r="D177" s="51">
        <f t="shared" ref="D177:E177" si="42">SUM(D178:D186)</f>
        <v>291653.43</v>
      </c>
      <c r="E177" s="51">
        <f t="shared" si="42"/>
        <v>376408.37</v>
      </c>
      <c r="F177" s="52">
        <f t="shared" si="31"/>
        <v>129.06015540430985</v>
      </c>
    </row>
    <row r="178" spans="1:6" ht="12.75" customHeight="1" x14ac:dyDescent="0.2">
      <c r="A178" s="53">
        <v>3231</v>
      </c>
      <c r="B178" s="85" t="s">
        <v>400</v>
      </c>
      <c r="C178" s="50" t="s">
        <v>401</v>
      </c>
      <c r="D178" s="242">
        <v>6749.34</v>
      </c>
      <c r="E178" s="242">
        <v>4943.96</v>
      </c>
      <c r="F178" s="52">
        <f t="shared" si="31"/>
        <v>73.251014173237678</v>
      </c>
    </row>
    <row r="179" spans="1:6" ht="12.75" customHeight="1" x14ac:dyDescent="0.2">
      <c r="A179" s="53">
        <v>3232</v>
      </c>
      <c r="B179" s="85" t="s">
        <v>402</v>
      </c>
      <c r="C179" s="50" t="s">
        <v>403</v>
      </c>
      <c r="D179" s="242">
        <v>50339.81</v>
      </c>
      <c r="E179" s="242">
        <v>47513.06</v>
      </c>
      <c r="F179" s="52">
        <f t="shared" si="31"/>
        <v>94.384662953634518</v>
      </c>
    </row>
    <row r="180" spans="1:6" ht="12.75" customHeight="1" x14ac:dyDescent="0.2">
      <c r="A180" s="53">
        <v>3233</v>
      </c>
      <c r="B180" s="85" t="s">
        <v>404</v>
      </c>
      <c r="C180" s="50" t="s">
        <v>405</v>
      </c>
      <c r="D180" s="242">
        <v>16000.77</v>
      </c>
      <c r="E180" s="242">
        <v>15706.15</v>
      </c>
      <c r="F180" s="52">
        <f t="shared" si="31"/>
        <v>98.158713611907416</v>
      </c>
    </row>
    <row r="181" spans="1:6" ht="12.75" customHeight="1" x14ac:dyDescent="0.2">
      <c r="A181" s="53">
        <v>3234</v>
      </c>
      <c r="B181" s="85" t="s">
        <v>406</v>
      </c>
      <c r="C181" s="50" t="s">
        <v>407</v>
      </c>
      <c r="D181" s="242">
        <v>133476.6</v>
      </c>
      <c r="E181" s="242">
        <v>206927.14</v>
      </c>
      <c r="F181" s="52">
        <f t="shared" si="31"/>
        <v>155.02877657956526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6281.8</v>
      </c>
      <c r="E183" s="242">
        <v>9608.6</v>
      </c>
      <c r="F183" s="52">
        <f t="shared" si="31"/>
        <v>152.95934286351044</v>
      </c>
    </row>
    <row r="184" spans="1:6" ht="12.75" customHeight="1" x14ac:dyDescent="0.2">
      <c r="A184" s="53">
        <v>3237</v>
      </c>
      <c r="B184" s="85" t="s">
        <v>412</v>
      </c>
      <c r="C184" s="50" t="s">
        <v>413</v>
      </c>
      <c r="D184" s="242">
        <v>64476.13</v>
      </c>
      <c r="E184" s="242">
        <v>77076.960000000006</v>
      </c>
      <c r="F184" s="52">
        <f t="shared" si="31"/>
        <v>119.54340311678138</v>
      </c>
    </row>
    <row r="185" spans="1:6" ht="12.75" customHeight="1" x14ac:dyDescent="0.2">
      <c r="A185" s="53">
        <v>3238</v>
      </c>
      <c r="B185" s="85" t="s">
        <v>414</v>
      </c>
      <c r="C185" s="50" t="s">
        <v>415</v>
      </c>
      <c r="D185" s="242">
        <v>9773.5400000000009</v>
      </c>
      <c r="E185" s="242">
        <v>8932.64</v>
      </c>
      <c r="F185" s="52">
        <f t="shared" si="31"/>
        <v>91.3961573800281</v>
      </c>
    </row>
    <row r="186" spans="1:6" ht="12.75" customHeight="1" x14ac:dyDescent="0.2">
      <c r="A186" s="53">
        <v>3239</v>
      </c>
      <c r="B186" s="85" t="s">
        <v>416</v>
      </c>
      <c r="C186" s="50" t="s">
        <v>417</v>
      </c>
      <c r="D186" s="242">
        <v>4555.4399999999996</v>
      </c>
      <c r="E186" s="242">
        <v>5699.86</v>
      </c>
      <c r="F186" s="52">
        <f t="shared" si="31"/>
        <v>125.12205187643784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75682.31</v>
      </c>
      <c r="E188" s="51">
        <f t="shared" si="43"/>
        <v>86314.6</v>
      </c>
      <c r="F188" s="52">
        <f t="shared" si="31"/>
        <v>114.04858017679429</v>
      </c>
    </row>
    <row r="189" spans="1:6" ht="12.75" customHeight="1" x14ac:dyDescent="0.2">
      <c r="A189" s="53">
        <v>3291</v>
      </c>
      <c r="B189" s="232" t="s">
        <v>422</v>
      </c>
      <c r="C189" s="50" t="s">
        <v>423</v>
      </c>
      <c r="D189" s="242">
        <v>2319.36</v>
      </c>
      <c r="E189" s="242">
        <v>2963.61</v>
      </c>
      <c r="F189" s="52">
        <f t="shared" si="31"/>
        <v>127.77705918874172</v>
      </c>
    </row>
    <row r="190" spans="1:6" ht="12.75" customHeight="1" x14ac:dyDescent="0.2">
      <c r="A190" s="53">
        <v>3292</v>
      </c>
      <c r="B190" s="85" t="s">
        <v>424</v>
      </c>
      <c r="C190" s="50" t="s">
        <v>425</v>
      </c>
      <c r="D190" s="242">
        <v>4552.54</v>
      </c>
      <c r="E190" s="242">
        <v>8557.5499999999993</v>
      </c>
      <c r="F190" s="52">
        <f t="shared" si="31"/>
        <v>187.9730875511253</v>
      </c>
    </row>
    <row r="191" spans="1:6" ht="12.75" customHeight="1" x14ac:dyDescent="0.2">
      <c r="A191" s="53">
        <v>3293</v>
      </c>
      <c r="B191" s="85" t="s">
        <v>426</v>
      </c>
      <c r="C191" s="50" t="s">
        <v>427</v>
      </c>
      <c r="D191" s="242">
        <v>9524.3799999999992</v>
      </c>
      <c r="E191" s="242">
        <v>13613.49</v>
      </c>
      <c r="F191" s="52">
        <f t="shared" si="31"/>
        <v>142.93308330830985</v>
      </c>
    </row>
    <row r="192" spans="1:6" ht="12.75" customHeight="1" x14ac:dyDescent="0.2">
      <c r="A192" s="53">
        <v>3294</v>
      </c>
      <c r="B192" s="85" t="s">
        <v>428</v>
      </c>
      <c r="C192" s="50" t="s">
        <v>429</v>
      </c>
      <c r="D192" s="242">
        <v>2690.61</v>
      </c>
      <c r="E192" s="242">
        <v>2691</v>
      </c>
      <c r="F192" s="52">
        <f t="shared" si="31"/>
        <v>100.01449485432671</v>
      </c>
    </row>
    <row r="193" spans="1:6" ht="12.75" customHeight="1" x14ac:dyDescent="0.2">
      <c r="A193" s="53">
        <v>3295</v>
      </c>
      <c r="B193" s="85" t="s">
        <v>430</v>
      </c>
      <c r="C193" s="50" t="s">
        <v>431</v>
      </c>
      <c r="D193" s="242">
        <v>831.91</v>
      </c>
      <c r="E193" s="242">
        <v>363.8</v>
      </c>
      <c r="F193" s="52">
        <f t="shared" si="31"/>
        <v>43.730692021973532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55763.51</v>
      </c>
      <c r="E195" s="242">
        <v>58125.15</v>
      </c>
      <c r="F195" s="52">
        <f t="shared" si="31"/>
        <v>104.23509926114764</v>
      </c>
    </row>
    <row r="196" spans="1:6" ht="12.75" customHeight="1" x14ac:dyDescent="0.2">
      <c r="A196" s="53">
        <v>34</v>
      </c>
      <c r="B196" s="232" t="s">
        <v>436</v>
      </c>
      <c r="C196" s="50" t="s">
        <v>437</v>
      </c>
      <c r="D196" s="51">
        <f t="shared" ref="D196:E196" si="44">D197+D202+D210</f>
        <v>5921.09</v>
      </c>
      <c r="E196" s="51">
        <f t="shared" si="44"/>
        <v>7463.68</v>
      </c>
      <c r="F196" s="52">
        <f t="shared" si="31"/>
        <v>126.05246669109911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1976.28</v>
      </c>
      <c r="E202" s="51">
        <f t="shared" si="46"/>
        <v>4264.67</v>
      </c>
      <c r="F202" s="52">
        <f t="shared" si="31"/>
        <v>215.79280263930212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1976.28</v>
      </c>
      <c r="E205" s="242">
        <v>4264.67</v>
      </c>
      <c r="F205" s="52">
        <f t="shared" si="31"/>
        <v>215.79280263930212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3944.81</v>
      </c>
      <c r="E210" s="51">
        <f t="shared" si="47"/>
        <v>3199.01</v>
      </c>
      <c r="F210" s="52">
        <f t="shared" si="31"/>
        <v>81.094146486142563</v>
      </c>
    </row>
    <row r="211" spans="1:6" ht="12.75" customHeight="1" x14ac:dyDescent="0.2">
      <c r="A211" s="53">
        <v>3431</v>
      </c>
      <c r="B211" s="232" t="s">
        <v>466</v>
      </c>
      <c r="C211" s="50" t="s">
        <v>467</v>
      </c>
      <c r="D211" s="242">
        <v>2591.04</v>
      </c>
      <c r="E211" s="242">
        <v>3199.01</v>
      </c>
      <c r="F211" s="52">
        <f t="shared" si="31"/>
        <v>123.46432320612573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1353.77</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10815.189999999999</v>
      </c>
      <c r="E224" s="51">
        <f t="shared" si="51"/>
        <v>9721.64</v>
      </c>
      <c r="F224" s="52">
        <f t="shared" ref="F224:F235" si="52">IF(D224&lt;&gt;0,IF(E224/D224&gt;=100,"&gt;&gt;100",E224/D224*100),"-")</f>
        <v>89.888758311227093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4567.1899999999996</v>
      </c>
      <c r="E231" s="51">
        <f t="shared" si="55"/>
        <v>6686.14</v>
      </c>
      <c r="F231" s="52">
        <f t="shared" si="52"/>
        <v>146.39504815871467</v>
      </c>
    </row>
    <row r="232" spans="1:6" ht="12.75" customHeight="1" x14ac:dyDescent="0.2">
      <c r="A232" s="53">
        <v>3631</v>
      </c>
      <c r="B232" s="85" t="s">
        <v>508</v>
      </c>
      <c r="C232" s="50" t="s">
        <v>509</v>
      </c>
      <c r="D232" s="242">
        <v>4567.1899999999996</v>
      </c>
      <c r="E232" s="242">
        <v>6686.14</v>
      </c>
      <c r="F232" s="52">
        <f t="shared" si="52"/>
        <v>146.39504815871467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6248</v>
      </c>
      <c r="E236" s="51">
        <f t="shared" si="56"/>
        <v>3035.5</v>
      </c>
      <c r="F236" s="52">
        <f t="shared" ref="F236:F239" si="57">IF(D236&lt;&gt;0,IF(E236/D236&gt;=100,"&gt;&gt;100",E236/D236*100),"-")</f>
        <v>48.583546734955185</v>
      </c>
    </row>
    <row r="237" spans="1:6" ht="12.75" customHeight="1" x14ac:dyDescent="0.2">
      <c r="A237" s="53" t="s">
        <v>518</v>
      </c>
      <c r="B237" s="85" t="s">
        <v>519</v>
      </c>
      <c r="C237" s="50" t="s">
        <v>518</v>
      </c>
      <c r="D237" s="242">
        <v>6248</v>
      </c>
      <c r="E237" s="242">
        <v>3035.5</v>
      </c>
      <c r="F237" s="52">
        <f t="shared" si="57"/>
        <v>48.583546734955185</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146172.87</v>
      </c>
      <c r="E252" s="51">
        <f t="shared" si="63"/>
        <v>31610.560000000001</v>
      </c>
      <c r="F252" s="52">
        <f t="shared" ref="F252:F258" si="64">IF(D252&lt;&gt;0,IF(E252/D252&gt;=100,"&gt;&gt;100",E252/D252*100),"-")</f>
        <v>21.625463056174514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146172.87</v>
      </c>
      <c r="E259" s="51">
        <f t="shared" si="66"/>
        <v>31610.560000000001</v>
      </c>
      <c r="F259" s="52">
        <f t="shared" ref="F259:F262" si="67">IF(D259&lt;&gt;0,IF(E259/D259&gt;=100,"&gt;&gt;100",E259/D259*100),"-")</f>
        <v>21.625463056174514</v>
      </c>
    </row>
    <row r="260" spans="1:6" ht="12.75" customHeight="1" x14ac:dyDescent="0.2">
      <c r="A260" s="53">
        <v>3721</v>
      </c>
      <c r="B260" s="85" t="s">
        <v>560</v>
      </c>
      <c r="C260" s="50" t="s">
        <v>561</v>
      </c>
      <c r="D260" s="242">
        <v>140433.53</v>
      </c>
      <c r="E260" s="242">
        <v>27635.9</v>
      </c>
      <c r="F260" s="52">
        <f t="shared" si="67"/>
        <v>19.678989768326698</v>
      </c>
    </row>
    <row r="261" spans="1:6" ht="12.75" customHeight="1" x14ac:dyDescent="0.2">
      <c r="A261" s="53">
        <v>3722</v>
      </c>
      <c r="B261" s="85" t="s">
        <v>562</v>
      </c>
      <c r="C261" s="50" t="s">
        <v>563</v>
      </c>
      <c r="D261" s="242">
        <v>5739.34</v>
      </c>
      <c r="E261" s="242">
        <v>3974.66</v>
      </c>
      <c r="F261" s="52">
        <f t="shared" si="67"/>
        <v>69.25291061341548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111648.75</v>
      </c>
      <c r="E263" s="51">
        <f t="shared" si="68"/>
        <v>105920.57</v>
      </c>
      <c r="F263" s="52">
        <f t="shared" ref="F263:F267" si="69">IF(D263&lt;&gt;0,IF(E263/D263&gt;=100,"&gt;&gt;100",E263/D263*100),"-")</f>
        <v>94.869463384050434</v>
      </c>
    </row>
    <row r="264" spans="1:6" ht="12.75" customHeight="1" x14ac:dyDescent="0.2">
      <c r="A264" s="53">
        <v>381</v>
      </c>
      <c r="B264" s="85" t="s">
        <v>568</v>
      </c>
      <c r="C264" s="50" t="s">
        <v>569</v>
      </c>
      <c r="D264" s="51">
        <f t="shared" ref="D264:E264" si="70">SUM(D265:D267)</f>
        <v>111648.75</v>
      </c>
      <c r="E264" s="51">
        <f t="shared" si="70"/>
        <v>105920.57</v>
      </c>
      <c r="F264" s="52">
        <f t="shared" si="69"/>
        <v>94.869463384050434</v>
      </c>
    </row>
    <row r="265" spans="1:6" ht="12.75" customHeight="1" x14ac:dyDescent="0.2">
      <c r="A265" s="53">
        <v>3811</v>
      </c>
      <c r="B265" s="85" t="s">
        <v>570</v>
      </c>
      <c r="C265" s="50" t="s">
        <v>571</v>
      </c>
      <c r="D265" s="242">
        <v>111648.75</v>
      </c>
      <c r="E265" s="242">
        <v>105920.57</v>
      </c>
      <c r="F265" s="52">
        <f t="shared" si="69"/>
        <v>94.869463384050434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1109695.46</v>
      </c>
      <c r="E289" s="51">
        <f t="shared" si="79"/>
        <v>1227140.5799999998</v>
      </c>
      <c r="F289" s="52">
        <f t="shared" si="76"/>
        <v>110.58354514670177</v>
      </c>
    </row>
    <row r="290" spans="1:6" ht="12.75" customHeight="1" x14ac:dyDescent="0.2">
      <c r="A290" s="53" t="s">
        <v>609</v>
      </c>
      <c r="B290" s="85" t="s">
        <v>620</v>
      </c>
      <c r="C290" s="50" t="s">
        <v>621</v>
      </c>
      <c r="D290" s="51">
        <f>IF(D6&gt;=D289,D6-D289,0)</f>
        <v>1208816.0499999998</v>
      </c>
      <c r="E290" s="51">
        <f>IF(E6&gt;=E289,E6-E289,0)</f>
        <v>691741.36000000034</v>
      </c>
      <c r="F290" s="52">
        <f t="shared" si="76"/>
        <v>57.224700151855231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930716.91</v>
      </c>
      <c r="E292" s="242">
        <v>395817.97</v>
      </c>
      <c r="F292" s="52">
        <f t="shared" si="76"/>
        <v>42.528288220313947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44648.51</v>
      </c>
      <c r="E294" s="242">
        <v>45935.99</v>
      </c>
      <c r="F294" s="52">
        <f t="shared" si="76"/>
        <v>102.88359006829117</v>
      </c>
    </row>
    <row r="295" spans="1:6" ht="24" x14ac:dyDescent="0.2">
      <c r="A295" s="53">
        <v>9661</v>
      </c>
      <c r="B295" s="85" t="s">
        <v>630</v>
      </c>
      <c r="C295" s="50" t="s">
        <v>631</v>
      </c>
      <c r="D295" s="242">
        <v>991.15</v>
      </c>
      <c r="E295" s="242">
        <v>295.73</v>
      </c>
      <c r="F295" s="52">
        <f t="shared" si="76"/>
        <v>29.837057962972306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1226104.77</v>
      </c>
      <c r="E350" s="51">
        <f t="shared" si="95"/>
        <v>890729.51</v>
      </c>
      <c r="F350" s="52">
        <f t="shared" si="81"/>
        <v>72.64709605525799</v>
      </c>
    </row>
    <row r="351" spans="1:6" ht="12.75" customHeight="1" x14ac:dyDescent="0.2">
      <c r="A351" s="53">
        <v>41</v>
      </c>
      <c r="B351" s="85" t="s">
        <v>741</v>
      </c>
      <c r="C351" s="50" t="s">
        <v>742</v>
      </c>
      <c r="D351" s="51">
        <f t="shared" ref="D351:E351" si="96">D352+D356</f>
        <v>30000</v>
      </c>
      <c r="E351" s="51">
        <f t="shared" si="96"/>
        <v>44898.75</v>
      </c>
      <c r="F351" s="52">
        <f t="shared" si="81"/>
        <v>149.66250000000002</v>
      </c>
    </row>
    <row r="352" spans="1:6" ht="12.75" customHeight="1" x14ac:dyDescent="0.2">
      <c r="A352" s="53">
        <v>411</v>
      </c>
      <c r="B352" s="85" t="s">
        <v>743</v>
      </c>
      <c r="C352" s="50" t="s">
        <v>744</v>
      </c>
      <c r="D352" s="51">
        <f t="shared" ref="D352:E352" si="97">SUM(D353:D355)</f>
        <v>30000</v>
      </c>
      <c r="E352" s="51">
        <f t="shared" si="97"/>
        <v>37100</v>
      </c>
      <c r="F352" s="52">
        <f t="shared" si="81"/>
        <v>123.66666666666666</v>
      </c>
    </row>
    <row r="353" spans="1:6" ht="12.75" customHeight="1" x14ac:dyDescent="0.2">
      <c r="A353" s="53">
        <v>4111</v>
      </c>
      <c r="B353" s="85" t="s">
        <v>641</v>
      </c>
      <c r="C353" s="50" t="s">
        <v>745</v>
      </c>
      <c r="D353" s="242">
        <v>30000</v>
      </c>
      <c r="E353" s="242">
        <v>37100</v>
      </c>
      <c r="F353" s="52">
        <f t="shared" si="81"/>
        <v>123.66666666666666</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7798.75</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7798.75</v>
      </c>
      <c r="F362" s="52" t="str">
        <f t="shared" si="81"/>
        <v>-</v>
      </c>
    </row>
    <row r="363" spans="1:6" ht="24" x14ac:dyDescent="0.2">
      <c r="A363" s="53">
        <v>42</v>
      </c>
      <c r="B363" s="232" t="s">
        <v>757</v>
      </c>
      <c r="C363" s="50" t="s">
        <v>758</v>
      </c>
      <c r="D363" s="51">
        <f t="shared" ref="D363:E363" si="99">D364+D369+D378+D383+D388+D391</f>
        <v>1196104.77</v>
      </c>
      <c r="E363" s="51">
        <f t="shared" si="99"/>
        <v>803665.08</v>
      </c>
      <c r="F363" s="52">
        <f t="shared" si="81"/>
        <v>67.1901910398702</v>
      </c>
    </row>
    <row r="364" spans="1:6" ht="12.75" customHeight="1" x14ac:dyDescent="0.2">
      <c r="A364" s="53">
        <v>421</v>
      </c>
      <c r="B364" s="85" t="s">
        <v>759</v>
      </c>
      <c r="C364" s="50" t="s">
        <v>760</v>
      </c>
      <c r="D364" s="51">
        <f t="shared" ref="D364:E364" si="100">SUM(D365:D368)</f>
        <v>1014711.64</v>
      </c>
      <c r="E364" s="51">
        <f t="shared" si="100"/>
        <v>687837.45</v>
      </c>
      <c r="F364" s="52">
        <f t="shared" si="81"/>
        <v>67.786494496111231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18512.5</v>
      </c>
      <c r="E366" s="242">
        <v>5750</v>
      </c>
      <c r="F366" s="52">
        <f t="shared" si="81"/>
        <v>31.060094530722488</v>
      </c>
    </row>
    <row r="367" spans="1:6" ht="12.75" customHeight="1" x14ac:dyDescent="0.2">
      <c r="A367" s="53">
        <v>4213</v>
      </c>
      <c r="B367" s="85" t="s">
        <v>669</v>
      </c>
      <c r="C367" s="50" t="s">
        <v>763</v>
      </c>
      <c r="D367" s="242">
        <v>55553.34</v>
      </c>
      <c r="E367" s="242">
        <v>5662.5</v>
      </c>
      <c r="F367" s="52">
        <f t="shared" si="81"/>
        <v>10.192906493110945</v>
      </c>
    </row>
    <row r="368" spans="1:6" ht="12.75" customHeight="1" x14ac:dyDescent="0.2">
      <c r="A368" s="53">
        <v>4214</v>
      </c>
      <c r="B368" s="85" t="s">
        <v>671</v>
      </c>
      <c r="C368" s="50" t="s">
        <v>764</v>
      </c>
      <c r="D368" s="242">
        <v>940645.8</v>
      </c>
      <c r="E368" s="242">
        <v>676424.95</v>
      </c>
      <c r="F368" s="52">
        <f t="shared" si="81"/>
        <v>71.910696885054918</v>
      </c>
    </row>
    <row r="369" spans="1:6" ht="12.75" customHeight="1" x14ac:dyDescent="0.2">
      <c r="A369" s="53">
        <v>422</v>
      </c>
      <c r="B369" s="85" t="s">
        <v>765</v>
      </c>
      <c r="C369" s="50" t="s">
        <v>766</v>
      </c>
      <c r="D369" s="51">
        <f t="shared" ref="D369:E369" si="101">SUM(D370:D377)</f>
        <v>153302.62</v>
      </c>
      <c r="E369" s="51">
        <f t="shared" si="101"/>
        <v>79290.92</v>
      </c>
      <c r="F369" s="52">
        <f t="shared" si="81"/>
        <v>51.721829672578338</v>
      </c>
    </row>
    <row r="370" spans="1:6" ht="12.75" customHeight="1" x14ac:dyDescent="0.2">
      <c r="A370" s="53">
        <v>4221</v>
      </c>
      <c r="B370" s="85" t="s">
        <v>675</v>
      </c>
      <c r="C370" s="50" t="s">
        <v>767</v>
      </c>
      <c r="D370" s="242">
        <v>24752.75</v>
      </c>
      <c r="E370" s="242">
        <v>9815.56</v>
      </c>
      <c r="F370" s="52">
        <f t="shared" si="81"/>
        <v>39.654422235913181</v>
      </c>
    </row>
    <row r="371" spans="1:6" ht="12.75" customHeight="1" x14ac:dyDescent="0.2">
      <c r="A371" s="53">
        <v>4222</v>
      </c>
      <c r="B371" s="85" t="s">
        <v>768</v>
      </c>
      <c r="C371" s="50" t="s">
        <v>769</v>
      </c>
      <c r="D371" s="242">
        <v>777.58</v>
      </c>
      <c r="E371" s="242">
        <v>15.48</v>
      </c>
      <c r="F371" s="52">
        <f t="shared" si="81"/>
        <v>1.9907919442372488</v>
      </c>
    </row>
    <row r="372" spans="1:6" ht="12.75" customHeight="1" x14ac:dyDescent="0.2">
      <c r="A372" s="53">
        <v>4223</v>
      </c>
      <c r="B372" s="85" t="s">
        <v>679</v>
      </c>
      <c r="C372" s="50" t="s">
        <v>770</v>
      </c>
      <c r="D372" s="242">
        <v>0</v>
      </c>
      <c r="E372" s="242">
        <v>1335.25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26269.23</v>
      </c>
      <c r="E375" s="242">
        <v>1713.6</v>
      </c>
      <c r="F375" s="52">
        <f t="shared" si="81"/>
        <v>6.523221274472073</v>
      </c>
    </row>
    <row r="376" spans="1:6" ht="12.75" customHeight="1" x14ac:dyDescent="0.2">
      <c r="A376" s="53">
        <v>4227</v>
      </c>
      <c r="B376" s="232" t="s">
        <v>687</v>
      </c>
      <c r="C376" s="50" t="s">
        <v>774</v>
      </c>
      <c r="D376" s="242">
        <v>101503.06</v>
      </c>
      <c r="E376" s="242">
        <v>66411.03</v>
      </c>
      <c r="F376" s="52">
        <f t="shared" si="81"/>
        <v>65.427613709379798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392.51</v>
      </c>
      <c r="E383" s="51">
        <f t="shared" si="103"/>
        <v>349.21</v>
      </c>
      <c r="F383" s="52">
        <f t="shared" si="81"/>
        <v>88.968433925250309</v>
      </c>
    </row>
    <row r="384" spans="1:6" ht="12.75" customHeight="1" x14ac:dyDescent="0.2">
      <c r="A384" s="53">
        <v>4241</v>
      </c>
      <c r="B384" s="85" t="s">
        <v>784</v>
      </c>
      <c r="C384" s="50" t="s">
        <v>785</v>
      </c>
      <c r="D384" s="242">
        <v>392.51</v>
      </c>
      <c r="E384" s="242">
        <v>349.21</v>
      </c>
      <c r="F384" s="52">
        <f t="shared" si="81"/>
        <v>88.968433925250309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27698</v>
      </c>
      <c r="E391" s="51">
        <f t="shared" si="105"/>
        <v>36187.5</v>
      </c>
      <c r="F391" s="52">
        <f t="shared" si="81"/>
        <v>130.65022745324572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1687.5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27698</v>
      </c>
      <c r="E395" s="242">
        <v>34500</v>
      </c>
      <c r="F395" s="52">
        <f t="shared" si="81"/>
        <v>124.55772979998557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42165.68</v>
      </c>
      <c r="F402" s="52" t="str">
        <f t="shared" si="81"/>
        <v>-</v>
      </c>
    </row>
    <row r="403" spans="1:6" ht="12.75" customHeight="1" x14ac:dyDescent="0.2">
      <c r="A403" s="53">
        <v>451</v>
      </c>
      <c r="B403" s="85" t="s">
        <v>812</v>
      </c>
      <c r="C403" s="50" t="s">
        <v>813</v>
      </c>
      <c r="D403" s="242">
        <v>0</v>
      </c>
      <c r="E403" s="242">
        <v>42165.68</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1226104.77</v>
      </c>
      <c r="E408" s="51">
        <f t="shared" si="111"/>
        <v>890729.51</v>
      </c>
      <c r="F408" s="52">
        <f t="shared" si="81"/>
        <v>72.64709605525799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407872.05</v>
      </c>
      <c r="E410" s="242">
        <v>363565.49</v>
      </c>
      <c r="F410" s="52">
        <f t="shared" si="81"/>
        <v>89.137142395513493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2318511.5099999998</v>
      </c>
      <c r="E412" s="51">
        <f>E6+E298</f>
        <v>1918881.9400000002</v>
      </c>
      <c r="F412" s="52">
        <f t="shared" si="81"/>
        <v>82.763528743491136</v>
      </c>
    </row>
    <row r="413" spans="1:6" ht="12.75" customHeight="1" x14ac:dyDescent="0.2">
      <c r="A413" s="53" t="s">
        <v>609</v>
      </c>
      <c r="B413" s="85" t="s">
        <v>832</v>
      </c>
      <c r="C413" s="50" t="s">
        <v>833</v>
      </c>
      <c r="D413" s="51">
        <f t="shared" ref="D413:E413" si="112">D289+D350</f>
        <v>2335800.23</v>
      </c>
      <c r="E413" s="51">
        <f t="shared" si="112"/>
        <v>2117870.09</v>
      </c>
      <c r="F413" s="52">
        <f t="shared" si="81"/>
        <v>90.67000091870014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17288.720000000205</v>
      </c>
      <c r="E415" s="51">
        <f t="shared" si="114"/>
        <v>198988.14999999967</v>
      </c>
      <c r="F415" s="52">
        <f t="shared" si="81"/>
        <v>1150.9709799221534</v>
      </c>
    </row>
    <row r="416" spans="1:6" ht="12.75" customHeight="1" x14ac:dyDescent="0.2">
      <c r="A416" s="60" t="s">
        <v>838</v>
      </c>
      <c r="B416" s="232" t="s">
        <v>839</v>
      </c>
      <c r="C416" s="61" t="s">
        <v>840</v>
      </c>
      <c r="D416" s="51">
        <f t="shared" ref="D416:E416" si="115">IF(D292-D293+D409-D410&gt;=0,D292-D293+D409-D410,0)</f>
        <v>522844.86000000004</v>
      </c>
      <c r="E416" s="51">
        <f t="shared" si="115"/>
        <v>32252.479999999981</v>
      </c>
      <c r="F416" s="52">
        <f t="shared" si="81"/>
        <v>6.1686520165848009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44648.51</v>
      </c>
      <c r="E418" s="62">
        <f t="shared" si="117"/>
        <v>45935.99</v>
      </c>
      <c r="F418" s="57">
        <f t="shared" si="81"/>
        <v>102.88359006829117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215258.83</v>
      </c>
      <c r="E420" s="51">
        <f t="shared" si="118"/>
        <v>305163.15999999997</v>
      </c>
      <c r="F420" s="52">
        <f t="shared" ref="F420:F647" si="119">IF(D420&lt;&gt;0,IF(E420/D420&gt;=100,"&gt;&gt;100",E420/D420*100),"-")</f>
        <v>141.76568738202283</v>
      </c>
    </row>
    <row r="421" spans="1:6" ht="24" x14ac:dyDescent="0.2">
      <c r="A421" s="53">
        <v>81</v>
      </c>
      <c r="B421" s="232" t="s">
        <v>849</v>
      </c>
      <c r="C421" s="50" t="s">
        <v>850</v>
      </c>
      <c r="D421" s="51">
        <f t="shared" ref="D421:E421" si="120">D422+D427+D430+D434+D435+D442+D447+D455</f>
        <v>2828.94</v>
      </c>
      <c r="E421" s="51">
        <f t="shared" si="120"/>
        <v>1564.37</v>
      </c>
      <c r="F421" s="52">
        <f t="shared" si="119"/>
        <v>55.29880449921172</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2828.94</v>
      </c>
      <c r="E427" s="51">
        <f t="shared" si="122"/>
        <v>1564.37</v>
      </c>
      <c r="F427" s="52">
        <f t="shared" si="119"/>
        <v>55.29880449921172</v>
      </c>
    </row>
    <row r="428" spans="1:6" ht="24" x14ac:dyDescent="0.2">
      <c r="A428" s="53">
        <v>8121</v>
      </c>
      <c r="B428" s="232" t="s">
        <v>863</v>
      </c>
      <c r="C428" s="50" t="s">
        <v>864</v>
      </c>
      <c r="D428" s="242">
        <v>2828.94</v>
      </c>
      <c r="E428" s="242">
        <v>1564.37</v>
      </c>
      <c r="F428" s="52">
        <f t="shared" si="119"/>
        <v>55.29880449921172</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212429.88999999998</v>
      </c>
      <c r="E484" s="51">
        <f t="shared" si="137"/>
        <v>303598.78999999998</v>
      </c>
      <c r="F484" s="52">
        <f t="shared" si="119"/>
        <v>142.91717140182109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212356.49</v>
      </c>
      <c r="E490" s="51">
        <f t="shared" si="139"/>
        <v>303598.78999999998</v>
      </c>
      <c r="F490" s="52">
        <f t="shared" si="119"/>
        <v>142.96657003513289</v>
      </c>
    </row>
    <row r="491" spans="1:6" ht="12.75" customHeight="1" x14ac:dyDescent="0.2">
      <c r="A491" s="53">
        <v>8422</v>
      </c>
      <c r="B491" s="85" t="s">
        <v>989</v>
      </c>
      <c r="C491" s="50" t="s">
        <v>990</v>
      </c>
      <c r="D491" s="242">
        <v>212356.49</v>
      </c>
      <c r="E491" s="242">
        <v>303598.78999999998</v>
      </c>
      <c r="F491" s="52">
        <f t="shared" si="119"/>
        <v>142.96657003513289</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73.400000000000006</v>
      </c>
      <c r="E507" s="51">
        <f t="shared" si="142"/>
        <v>0</v>
      </c>
      <c r="F507" s="52">
        <f t="shared" si="119"/>
        <v>0</v>
      </c>
    </row>
    <row r="508" spans="1:6" ht="12.75" customHeight="1" x14ac:dyDescent="0.2">
      <c r="A508" s="53">
        <v>8471</v>
      </c>
      <c r="B508" s="85" t="s">
        <v>1023</v>
      </c>
      <c r="C508" s="50" t="s">
        <v>1024</v>
      </c>
      <c r="D508" s="242">
        <v>73.400000000000006</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34560.46</v>
      </c>
      <c r="E528" s="51">
        <f t="shared" si="148"/>
        <v>212429.88999999998</v>
      </c>
      <c r="F528" s="52">
        <f t="shared" si="119"/>
        <v>614.66163934160591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34560.46</v>
      </c>
      <c r="E593" s="51">
        <f t="shared" si="167"/>
        <v>212429.88999999998</v>
      </c>
      <c r="F593" s="52">
        <f t="shared" si="119"/>
        <v>614.66163934160591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212356.49</v>
      </c>
      <c r="F599" s="52" t="str">
        <f t="shared" si="119"/>
        <v>-</v>
      </c>
    </row>
    <row r="600" spans="1:6" ht="12.75" customHeight="1" x14ac:dyDescent="0.2">
      <c r="A600" s="53">
        <v>5422</v>
      </c>
      <c r="B600" s="85" t="s">
        <v>1198</v>
      </c>
      <c r="C600" s="50" t="s">
        <v>1199</v>
      </c>
      <c r="D600" s="242">
        <v>0</v>
      </c>
      <c r="E600" s="242">
        <v>212356.49</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34560.46</v>
      </c>
      <c r="E617" s="51">
        <f t="shared" si="173"/>
        <v>73.400000000000006</v>
      </c>
      <c r="F617" s="52">
        <f t="shared" si="119"/>
        <v>0.21238143242306384</v>
      </c>
    </row>
    <row r="618" spans="1:6" ht="12.75" customHeight="1" x14ac:dyDescent="0.2">
      <c r="A618" s="53">
        <v>5471</v>
      </c>
      <c r="B618" s="85" t="s">
        <v>1234</v>
      </c>
      <c r="C618" s="50" t="s">
        <v>1235</v>
      </c>
      <c r="D618" s="242">
        <v>34560.46</v>
      </c>
      <c r="E618" s="242">
        <v>73.400000000000006</v>
      </c>
      <c r="F618" s="52">
        <f t="shared" si="119"/>
        <v>0.21238143242306384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180698.37</v>
      </c>
      <c r="E635" s="51">
        <f t="shared" si="178"/>
        <v>92733.26999999999</v>
      </c>
      <c r="F635" s="52">
        <f t="shared" si="119"/>
        <v>51.319372720406939</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180698.37</v>
      </c>
      <c r="F637" s="52" t="str">
        <f t="shared" si="119"/>
        <v>-</v>
      </c>
    </row>
    <row r="638" spans="1:6" ht="12.75" customHeight="1" x14ac:dyDescent="0.2">
      <c r="A638" s="53">
        <v>92223</v>
      </c>
      <c r="B638" s="85" t="s">
        <v>1274</v>
      </c>
      <c r="C638" s="50" t="s">
        <v>1275</v>
      </c>
      <c r="D638" s="242">
        <v>471989.22</v>
      </c>
      <c r="E638" s="242">
        <v>0</v>
      </c>
      <c r="F638" s="52">
        <f t="shared" si="119"/>
        <v>0</v>
      </c>
    </row>
    <row r="639" spans="1:6" ht="12.75" customHeight="1" x14ac:dyDescent="0.2">
      <c r="A639" s="53" t="s">
        <v>609</v>
      </c>
      <c r="B639" s="85" t="s">
        <v>1276</v>
      </c>
      <c r="C639" s="50" t="s">
        <v>1277</v>
      </c>
      <c r="D639" s="51">
        <f t="shared" ref="D639:E639" si="180">D412+D420</f>
        <v>2533770.34</v>
      </c>
      <c r="E639" s="51">
        <f t="shared" si="180"/>
        <v>2224045.1</v>
      </c>
      <c r="F639" s="52">
        <f t="shared" si="119"/>
        <v>87.776112337000527</v>
      </c>
    </row>
    <row r="640" spans="1:6" ht="12.75" customHeight="1" x14ac:dyDescent="0.2">
      <c r="A640" s="53" t="s">
        <v>609</v>
      </c>
      <c r="B640" s="85" t="s">
        <v>1278</v>
      </c>
      <c r="C640" s="50" t="s">
        <v>1279</v>
      </c>
      <c r="D640" s="51">
        <f t="shared" ref="D640:E640" si="181">D413+D528</f>
        <v>2370360.69</v>
      </c>
      <c r="E640" s="51">
        <f t="shared" si="181"/>
        <v>2330299.98</v>
      </c>
      <c r="F640" s="52">
        <f t="shared" si="119"/>
        <v>98.309931894795298</v>
      </c>
    </row>
    <row r="641" spans="1:6" ht="12.75" customHeight="1" x14ac:dyDescent="0.2">
      <c r="A641" s="53" t="s">
        <v>609</v>
      </c>
      <c r="B641" s="85" t="s">
        <v>1280</v>
      </c>
      <c r="C641" s="50" t="s">
        <v>1281</v>
      </c>
      <c r="D641" s="51">
        <f t="shared" ref="D641:E641" si="182">IF(D639&gt;=D640,D639-D640,0)</f>
        <v>163409.64999999991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106254.87999999989</v>
      </c>
      <c r="F642" s="52" t="str">
        <f t="shared" si="119"/>
        <v>-</v>
      </c>
    </row>
    <row r="643" spans="1:6" ht="24" x14ac:dyDescent="0.2">
      <c r="A643" s="60" t="s">
        <v>1284</v>
      </c>
      <c r="B643" s="85" t="s">
        <v>1285</v>
      </c>
      <c r="C643" s="61" t="s">
        <v>1284</v>
      </c>
      <c r="D643" s="51">
        <f t="shared" ref="D643:E643" si="184">IF(D416-D417+D637-D638&gt;=0,D416-D417+D637-D638,0)</f>
        <v>50855.640000000072</v>
      </c>
      <c r="E643" s="51">
        <f t="shared" si="184"/>
        <v>212950.84999999998</v>
      </c>
      <c r="F643" s="52">
        <f t="shared" si="119"/>
        <v>418.73595534339881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214265.28999999998</v>
      </c>
      <c r="E645" s="51">
        <f t="shared" si="186"/>
        <v>106695.97000000009</v>
      </c>
      <c r="F645" s="52">
        <f t="shared" si="119"/>
        <v>49.796198908371998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191909.6</v>
      </c>
      <c r="E649" s="242">
        <v>358856.71</v>
      </c>
      <c r="F649" s="52">
        <f t="shared" ref="F649:F724" si="188">IF(D649&lt;&gt;0,IF(E649/D649&gt;=100,"&gt;&gt;100",E649/D649*100),"-")</f>
        <v>186.99257879751715</v>
      </c>
    </row>
    <row r="650" spans="1:6" ht="12.75" customHeight="1" x14ac:dyDescent="0.2">
      <c r="A650" s="53" t="s">
        <v>1297</v>
      </c>
      <c r="B650" s="85" t="s">
        <v>1298</v>
      </c>
      <c r="C650" s="50" t="s">
        <v>1297</v>
      </c>
      <c r="D650" s="242">
        <v>2783543.31</v>
      </c>
      <c r="E650" s="242">
        <v>2391288.44</v>
      </c>
      <c r="F650" s="52">
        <f t="shared" si="188"/>
        <v>85.908073763723834</v>
      </c>
    </row>
    <row r="651" spans="1:6" ht="12.75" customHeight="1" x14ac:dyDescent="0.2">
      <c r="A651" s="53" t="s">
        <v>1299</v>
      </c>
      <c r="B651" s="85" t="s">
        <v>1300</v>
      </c>
      <c r="C651" s="50" t="s">
        <v>1299</v>
      </c>
      <c r="D651" s="242">
        <v>2616596.2000000002</v>
      </c>
      <c r="E651" s="242">
        <v>2511820.9300000002</v>
      </c>
      <c r="F651" s="52">
        <f t="shared" si="188"/>
        <v>95.995741719719689</v>
      </c>
    </row>
    <row r="652" spans="1:6" ht="24" x14ac:dyDescent="0.2">
      <c r="A652" s="53">
        <v>11</v>
      </c>
      <c r="B652" s="85" t="s">
        <v>1301</v>
      </c>
      <c r="C652" s="50" t="s">
        <v>1302</v>
      </c>
      <c r="D652" s="51">
        <f t="shared" ref="D652:E652" si="189">+D649+D650-D651</f>
        <v>358856.70999999996</v>
      </c>
      <c r="E652" s="51">
        <f t="shared" si="189"/>
        <v>238324.21999999974</v>
      </c>
      <c r="F652" s="52">
        <f t="shared" si="188"/>
        <v>66.412084087824297</v>
      </c>
    </row>
    <row r="653" spans="1:6" ht="24" x14ac:dyDescent="0.2">
      <c r="A653" s="53" t="s">
        <v>609</v>
      </c>
      <c r="B653" s="85" t="s">
        <v>1303</v>
      </c>
      <c r="C653" s="50" t="s">
        <v>1304</v>
      </c>
      <c r="D653" s="262">
        <v>9</v>
      </c>
      <c r="E653" s="262">
        <v>12</v>
      </c>
      <c r="F653" s="52">
        <f t="shared" si="188"/>
        <v>133.33333333333331</v>
      </c>
    </row>
    <row r="654" spans="1:6" ht="24" x14ac:dyDescent="0.2">
      <c r="A654" s="53" t="s">
        <v>609</v>
      </c>
      <c r="B654" s="85" t="s">
        <v>1305</v>
      </c>
      <c r="C654" s="50" t="s">
        <v>1306</v>
      </c>
      <c r="D654" s="262">
        <v>21</v>
      </c>
      <c r="E654" s="262">
        <v>16</v>
      </c>
      <c r="F654" s="52">
        <f t="shared" si="188"/>
        <v>76.19047619047619</v>
      </c>
    </row>
    <row r="655" spans="1:6" ht="12.75" customHeight="1" x14ac:dyDescent="0.2">
      <c r="A655" s="53" t="s">
        <v>609</v>
      </c>
      <c r="B655" s="85" t="s">
        <v>1307</v>
      </c>
      <c r="C655" s="50" t="s">
        <v>1308</v>
      </c>
      <c r="D655" s="262">
        <v>9</v>
      </c>
      <c r="E655" s="262">
        <v>13</v>
      </c>
      <c r="F655" s="52">
        <f t="shared" si="188"/>
        <v>144.44444444444443</v>
      </c>
    </row>
    <row r="656" spans="1:6" ht="12.75" customHeight="1" x14ac:dyDescent="0.2">
      <c r="A656" s="53" t="s">
        <v>609</v>
      </c>
      <c r="B656" s="85" t="s">
        <v>1309</v>
      </c>
      <c r="C656" s="50" t="s">
        <v>1310</v>
      </c>
      <c r="D656" s="262">
        <v>21</v>
      </c>
      <c r="E656" s="262">
        <v>16</v>
      </c>
      <c r="F656" s="52">
        <f t="shared" si="188"/>
        <v>76.19047619047619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495851.51</v>
      </c>
      <c r="E661" s="242">
        <v>603336.25</v>
      </c>
      <c r="F661" s="52">
        <f t="shared" si="188"/>
        <v>121.67679997586373</v>
      </c>
    </row>
    <row r="662" spans="1:6" ht="12.75" customHeight="1" x14ac:dyDescent="0.2">
      <c r="A662" s="53">
        <v>63312</v>
      </c>
      <c r="B662" s="85" t="s">
        <v>1322</v>
      </c>
      <c r="C662" s="50" t="s">
        <v>1323</v>
      </c>
      <c r="D662" s="242">
        <v>111500</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568683.18999999994</v>
      </c>
      <c r="E665" s="242">
        <v>98721.42</v>
      </c>
      <c r="F665" s="52">
        <f t="shared" si="188"/>
        <v>17.359651513525485</v>
      </c>
    </row>
    <row r="666" spans="1:6" ht="12.75" customHeight="1" x14ac:dyDescent="0.2">
      <c r="A666" s="53">
        <v>63322</v>
      </c>
      <c r="B666" s="85" t="s">
        <v>1330</v>
      </c>
      <c r="C666" s="50" t="s">
        <v>1331</v>
      </c>
      <c r="D666" s="242">
        <v>62220</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12093.6</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263033.59000000003</v>
      </c>
      <c r="E694" s="242">
        <v>244200.42</v>
      </c>
      <c r="F694" s="52">
        <f t="shared" si="188"/>
        <v>92.840013323013224</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235193.88</v>
      </c>
      <c r="E698" s="242">
        <v>289349.01</v>
      </c>
      <c r="F698" s="52">
        <f t="shared" si="188"/>
        <v>123.02573944526107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76245.13</v>
      </c>
      <c r="E710" s="242">
        <v>106112.07</v>
      </c>
      <c r="F710" s="52">
        <f t="shared" si="188"/>
        <v>139.17225926429663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11465.37</v>
      </c>
      <c r="E718" s="242">
        <v>9635.02</v>
      </c>
      <c r="F718" s="52">
        <f t="shared" si="188"/>
        <v>84.035840099360072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4453.2700000000004</v>
      </c>
      <c r="E721" s="242">
        <v>0</v>
      </c>
      <c r="F721" s="52">
        <f t="shared" si="188"/>
        <v>0</v>
      </c>
    </row>
    <row r="722" spans="1:6" ht="12.75" customHeight="1" x14ac:dyDescent="0.2">
      <c r="A722" s="53" t="s">
        <v>1424</v>
      </c>
      <c r="B722" s="85" t="s">
        <v>1425</v>
      </c>
      <c r="C722" s="50" t="s">
        <v>1424</v>
      </c>
      <c r="D722" s="242">
        <v>1403.48</v>
      </c>
      <c r="E722" s="242">
        <v>3732.64</v>
      </c>
      <c r="F722" s="52">
        <f t="shared" si="188"/>
        <v>265.95605209906802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2319.36</v>
      </c>
      <c r="E725" s="242">
        <v>2963.61</v>
      </c>
      <c r="F725" s="52">
        <f t="shared" ref="F725:F979" si="190">IF(D725&lt;&gt;0,IF(E725/D725&gt;=100,"&gt;&gt;100",E725/D725*100),"-")</f>
        <v>127.77705918874172</v>
      </c>
    </row>
    <row r="726" spans="1:6" ht="12.75" customHeight="1" x14ac:dyDescent="0.2">
      <c r="A726" s="53" t="s">
        <v>1432</v>
      </c>
      <c r="B726" s="85" t="s">
        <v>1433</v>
      </c>
      <c r="C726" s="50" t="s">
        <v>1432</v>
      </c>
      <c r="D726" s="242">
        <v>240</v>
      </c>
      <c r="E726" s="242">
        <v>468</v>
      </c>
      <c r="F726" s="52">
        <f t="shared" si="190"/>
        <v>195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1976.28</v>
      </c>
      <c r="E742" s="242">
        <v>4264.67</v>
      </c>
      <c r="F742" s="52">
        <f t="shared" si="190"/>
        <v>215.79280263930212</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4567.1899999999996</v>
      </c>
      <c r="E764" s="242">
        <v>6686.14</v>
      </c>
      <c r="F764" s="52">
        <f t="shared" si="190"/>
        <v>146.39504815871467</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116570.05</v>
      </c>
      <c r="E816" s="242">
        <v>7602.11</v>
      </c>
      <c r="F816" s="52">
        <f t="shared" si="190"/>
        <v>6.5214950152290392</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9157.44</v>
      </c>
      <c r="E819" s="242">
        <v>6696.69</v>
      </c>
      <c r="F819" s="52">
        <f t="shared" si="190"/>
        <v>73.128407065730144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7963.4</v>
      </c>
      <c r="E821" s="242">
        <v>9189.02</v>
      </c>
      <c r="F821" s="52">
        <f t="shared" si="190"/>
        <v>115.39066227993069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6742.64</v>
      </c>
      <c r="E823" s="242">
        <v>4148.08</v>
      </c>
      <c r="F823" s="52">
        <f t="shared" si="190"/>
        <v>61.520116749522437</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5739.34</v>
      </c>
      <c r="E828" s="242">
        <v>3974.66</v>
      </c>
      <c r="F828" s="52">
        <f t="shared" si="190"/>
        <v>69.25291061341548</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212356.49</v>
      </c>
      <c r="E879" s="242">
        <v>303598.78999999998</v>
      </c>
      <c r="F879" s="52">
        <f t="shared" si="190"/>
        <v>142.96657003513289</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73.400000000000006</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212356.49</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34560.46</v>
      </c>
      <c r="E968" s="242">
        <v>73.400000000000006</v>
      </c>
      <c r="F968" s="52">
        <f t="shared" si="190"/>
        <v>0.21238143242306384</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6765372.0099999998</v>
      </c>
      <c r="E6" s="229">
        <f t="shared" si="0"/>
        <v>6476832.7699999986</v>
      </c>
      <c r="F6" s="230">
        <f t="shared" ref="F6:F260" si="1">IF(D6&gt;0,IF(E6/D6&gt;=100,"&gt;&gt;100",E6/D6*100),"-")</f>
        <v>95.735057295097633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5638514.3999999994</v>
      </c>
      <c r="E7" s="104">
        <f t="shared" si="2"/>
        <v>6188123.919999999</v>
      </c>
      <c r="F7" s="93">
        <f t="shared" si="1"/>
        <v>109.74741715654747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472459.20999999996</v>
      </c>
      <c r="E8" s="104">
        <f>E9+E10-E11</f>
        <v>514223.47999999992</v>
      </c>
      <c r="F8" s="93">
        <f t="shared" si="1"/>
        <v>108.83976206115231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182274.71</v>
      </c>
      <c r="E9" s="247">
        <v>219374.71</v>
      </c>
      <c r="F9" s="93">
        <f t="shared" si="1"/>
        <v>120.35389330752466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294509.86</v>
      </c>
      <c r="E10" s="247">
        <v>302308.61</v>
      </c>
      <c r="F10" s="93">
        <f t="shared" si="1"/>
        <v>102.64804377007954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4325.3599999999997</v>
      </c>
      <c r="E11" s="247">
        <v>7459.84</v>
      </c>
      <c r="F11" s="93">
        <f t="shared" si="1"/>
        <v>172.46749403517859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5144966.47</v>
      </c>
      <c r="E12" s="104">
        <f t="shared" si="3"/>
        <v>5634309.8599999994</v>
      </c>
      <c r="F12" s="93">
        <f t="shared" si="1"/>
        <v>109.51110940864888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4770337.84</v>
      </c>
      <c r="E13" s="104">
        <f t="shared" si="4"/>
        <v>5260856.26</v>
      </c>
      <c r="F13" s="93">
        <f t="shared" si="1"/>
        <v>110.28267675062611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478761.03</v>
      </c>
      <c r="E14" s="247">
        <v>480241.03</v>
      </c>
      <c r="F14" s="93">
        <f t="shared" si="1"/>
        <v>100.30913125907513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1909454.06</v>
      </c>
      <c r="E15" s="247">
        <v>1937681.18</v>
      </c>
      <c r="F15" s="93">
        <f t="shared" si="1"/>
        <v>101.47828222691044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962073.38</v>
      </c>
      <c r="E16" s="247">
        <v>967735.88</v>
      </c>
      <c r="F16" s="93">
        <f t="shared" si="1"/>
        <v>100.58857256813405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2430336.27</v>
      </c>
      <c r="E17" s="247">
        <v>3107947.92</v>
      </c>
      <c r="F17" s="93">
        <f t="shared" si="1"/>
        <v>127.8813947832824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1010286.9</v>
      </c>
      <c r="E18" s="247">
        <v>1232749.75</v>
      </c>
      <c r="F18" s="93">
        <f t="shared" si="1"/>
        <v>122.01976982973845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282683.39</v>
      </c>
      <c r="E19" s="104">
        <f t="shared" si="5"/>
        <v>278314.63000000006</v>
      </c>
      <c r="F19" s="93">
        <f t="shared" si="1"/>
        <v>98.45453954687612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114220.98</v>
      </c>
      <c r="E20" s="247">
        <v>124998.21</v>
      </c>
      <c r="F20" s="93">
        <f t="shared" si="1"/>
        <v>109.43542070817465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18780.93</v>
      </c>
      <c r="E21" s="247">
        <v>19173.91</v>
      </c>
      <c r="F21" s="93">
        <f t="shared" si="1"/>
        <v>102.09244164160134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14790.16</v>
      </c>
      <c r="E22" s="247">
        <v>16760.37</v>
      </c>
      <c r="F22" s="93">
        <f t="shared" si="1"/>
        <v>113.32108645207353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36721.75</v>
      </c>
      <c r="E25" s="247">
        <v>38545.33</v>
      </c>
      <c r="F25" s="93">
        <f t="shared" si="1"/>
        <v>104.96593980406708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329187.03999999998</v>
      </c>
      <c r="E26" s="247">
        <v>393503.97</v>
      </c>
      <c r="F26" s="93">
        <f t="shared" si="1"/>
        <v>119.53811122090347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231017.47</v>
      </c>
      <c r="E28" s="247">
        <v>314667.15999999997</v>
      </c>
      <c r="F28" s="93">
        <f t="shared" si="1"/>
        <v>136.2092485905936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37981.25</v>
      </c>
      <c r="E29" s="104">
        <f t="shared" si="6"/>
        <v>32489.979999999996</v>
      </c>
      <c r="F29" s="93">
        <f t="shared" si="1"/>
        <v>85.542155668915569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43930.13</v>
      </c>
      <c r="E30" s="247">
        <v>43930.13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5948.88</v>
      </c>
      <c r="E34" s="247">
        <v>11440.15</v>
      </c>
      <c r="F34" s="93">
        <f t="shared" si="1"/>
        <v>192.30762765428113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492.05</v>
      </c>
      <c r="E35" s="104">
        <f t="shared" si="7"/>
        <v>841.26</v>
      </c>
      <c r="F35" s="93">
        <f t="shared" si="1"/>
        <v>170.9704298343664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492.05</v>
      </c>
      <c r="E36" s="247">
        <v>841.26</v>
      </c>
      <c r="F36" s="93">
        <f t="shared" si="1"/>
        <v>170.9704298343664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53471.94</v>
      </c>
      <c r="E45" s="104">
        <f t="shared" si="9"/>
        <v>61807.729999999981</v>
      </c>
      <c r="F45" s="93">
        <f t="shared" si="1"/>
        <v>115.58909214814346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6145.07</v>
      </c>
      <c r="E47" s="247">
        <v>7832.57</v>
      </c>
      <c r="F47" s="93">
        <f t="shared" si="1"/>
        <v>127.46103787263611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289353.68</v>
      </c>
      <c r="E49" s="247">
        <v>323853.68</v>
      </c>
      <c r="F49" s="93">
        <f t="shared" si="1"/>
        <v>111.92312466874451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242026.81</v>
      </c>
      <c r="E50" s="247">
        <v>269878.52</v>
      </c>
      <c r="F50" s="93">
        <f t="shared" si="1"/>
        <v>111.50769619283088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21304.2</v>
      </c>
      <c r="E53" s="247">
        <v>21304.2</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13479.67</v>
      </c>
      <c r="E54" s="247">
        <v>16414.73</v>
      </c>
      <c r="F54" s="93">
        <f t="shared" si="1"/>
        <v>121.77397517891757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34783.870000000003</v>
      </c>
      <c r="E55" s="247">
        <v>37718.93</v>
      </c>
      <c r="F55" s="93">
        <f t="shared" si="1"/>
        <v>108.43799151733261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21088.720000000001</v>
      </c>
      <c r="E56" s="104">
        <f t="shared" si="11"/>
        <v>39590.58</v>
      </c>
      <c r="F56" s="93">
        <f t="shared" si="1"/>
        <v>187.73344233315251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21088.720000000001</v>
      </c>
      <c r="E57" s="247">
        <v>39590.58</v>
      </c>
      <c r="F57" s="93">
        <f t="shared" si="1"/>
        <v>187.73344233315251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1126857.6100000001</v>
      </c>
      <c r="E68" s="104">
        <f t="shared" si="13"/>
        <v>288708.84999999998</v>
      </c>
      <c r="F68" s="93">
        <f t="shared" si="1"/>
        <v>25.62070375510886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358856.71</v>
      </c>
      <c r="E69" s="104">
        <f t="shared" si="14"/>
        <v>238324.22</v>
      </c>
      <c r="F69" s="93">
        <f t="shared" si="1"/>
        <v>66.412084087824354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358856.71</v>
      </c>
      <c r="E70" s="104">
        <f t="shared" si="15"/>
        <v>238324.22</v>
      </c>
      <c r="F70" s="93">
        <f t="shared" si="1"/>
        <v>66.412084087824354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358856.71</v>
      </c>
      <c r="E72" s="247">
        <v>238324.22</v>
      </c>
      <c r="F72" s="93">
        <f t="shared" si="1"/>
        <v>66.412084087824354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3292.41</v>
      </c>
      <c r="E78" s="104">
        <f>E79+SUM(E82:E84)-E85+E86</f>
        <v>4732.3900000000003</v>
      </c>
      <c r="F78" s="93">
        <f t="shared" si="1"/>
        <v>143.7363511834796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3292.41</v>
      </c>
      <c r="E86" s="247">
        <v>4732.3900000000003</v>
      </c>
      <c r="F86" s="93">
        <f t="shared" si="1"/>
        <v>143.7363511834796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24964.09</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24964.09</v>
      </c>
      <c r="E88" s="104">
        <f t="shared" si="18"/>
        <v>23399.72</v>
      </c>
      <c r="F88" s="93">
        <f t="shared" si="1"/>
        <v>93.733518826442307</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24964.09</v>
      </c>
      <c r="E89" s="247">
        <v>23399.72</v>
      </c>
      <c r="F89" s="93">
        <f t="shared" si="1"/>
        <v>93.733518826442307</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23399.72</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695095.89</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695095.89</v>
      </c>
      <c r="E135" s="104">
        <f t="shared" si="24"/>
        <v>695095.89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695095.89</v>
      </c>
      <c r="E139" s="247">
        <v>695095.89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695095.89</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44648.509999999987</v>
      </c>
      <c r="E146" s="104">
        <f t="shared" si="26"/>
        <v>45652.239999999991</v>
      </c>
      <c r="F146" s="93">
        <f t="shared" si="1"/>
        <v>102.24807054031591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9887.5300000000007</v>
      </c>
      <c r="E147" s="247">
        <v>8505.84</v>
      </c>
      <c r="F147" s="93">
        <f t="shared" si="1"/>
        <v>86.025933676054578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11175.28</v>
      </c>
      <c r="E158" s="247">
        <v>4440.1099999999997</v>
      </c>
      <c r="F158" s="93">
        <f t="shared" si="1"/>
        <v>39.731532453772964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71568.09</v>
      </c>
      <c r="E159" s="247">
        <v>87516.28</v>
      </c>
      <c r="F159" s="93">
        <f t="shared" si="1"/>
        <v>122.28393967199629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991.15</v>
      </c>
      <c r="E160" s="247">
        <v>295.73</v>
      </c>
      <c r="F160" s="93">
        <f t="shared" si="1"/>
        <v>29.837057962972306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48973.54</v>
      </c>
      <c r="E163" s="247">
        <v>55105.72</v>
      </c>
      <c r="F163" s="93">
        <f t="shared" si="1"/>
        <v>112.52141462512206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6765372.0099999998</v>
      </c>
      <c r="E175" s="104">
        <f t="shared" si="30"/>
        <v>6476832.7699999996</v>
      </c>
      <c r="F175" s="93">
        <f t="shared" si="1"/>
        <v>95.735057295097661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360313.72</v>
      </c>
      <c r="E176" s="104">
        <f t="shared" si="31"/>
        <v>439675.67999999993</v>
      </c>
      <c r="F176" s="93">
        <f t="shared" si="1"/>
        <v>122.02579463252189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66989.48</v>
      </c>
      <c r="E177" s="104">
        <f t="shared" si="32"/>
        <v>131870.29999999999</v>
      </c>
      <c r="F177" s="93">
        <f t="shared" si="1"/>
        <v>196.85225202524336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25361.69</v>
      </c>
      <c r="E178" s="247">
        <v>53772.49</v>
      </c>
      <c r="F178" s="93">
        <f t="shared" si="1"/>
        <v>212.02250323223728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29610.07</v>
      </c>
      <c r="E179" s="247">
        <v>36425.33</v>
      </c>
      <c r="F179" s="93">
        <f t="shared" si="1"/>
        <v>123.01669668460764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737.51</v>
      </c>
      <c r="E180" s="104">
        <f t="shared" si="33"/>
        <v>842.06000000000006</v>
      </c>
      <c r="F180" s="93">
        <f t="shared" si="1"/>
        <v>114.17607896842077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717.51</v>
      </c>
      <c r="E182" s="247">
        <v>718.6</v>
      </c>
      <c r="F182" s="93">
        <f t="shared" si="1"/>
        <v>100.15191425903471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v>
      </c>
      <c r="E183" s="247">
        <v>123.46</v>
      </c>
      <c r="F183" s="93">
        <f t="shared" si="1"/>
        <v>617.29999999999995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7220.06</v>
      </c>
      <c r="E186" s="247">
        <v>2760.13</v>
      </c>
      <c r="F186" s="93">
        <f t="shared" si="1"/>
        <v>38.22862967897774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4060.15</v>
      </c>
      <c r="E188" s="247">
        <v>38070.29</v>
      </c>
      <c r="F188" s="93">
        <f t="shared" si="1"/>
        <v>937.65722941270633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80894.350000000006</v>
      </c>
      <c r="E189" s="247">
        <v>4206.59</v>
      </c>
      <c r="F189" s="93">
        <f t="shared" si="1"/>
        <v>5.2001035919072223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212429.88999999998</v>
      </c>
      <c r="E206" s="104">
        <f t="shared" si="37"/>
        <v>303598.78999999998</v>
      </c>
      <c r="F206" s="93">
        <f t="shared" si="1"/>
        <v>142.91717140182109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212429.88999999998</v>
      </c>
      <c r="E207" s="104">
        <f t="shared" si="38"/>
        <v>303598.78999999998</v>
      </c>
      <c r="F207" s="93">
        <f t="shared" si="1"/>
        <v>142.91717140182109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212356.49</v>
      </c>
      <c r="E208" s="247">
        <v>303598.78999999998</v>
      </c>
      <c r="F208" s="93">
        <f t="shared" si="1"/>
        <v>142.96657003513289</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73.400000000000006</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6405058.29</v>
      </c>
      <c r="E237" s="104">
        <f t="shared" si="41"/>
        <v>6037157.0899999999</v>
      </c>
      <c r="F237" s="93">
        <f t="shared" si="1"/>
        <v>94.256083499280692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6146144.4900000002</v>
      </c>
      <c r="E238" s="104">
        <f t="shared" si="42"/>
        <v>5884525.1299999999</v>
      </c>
      <c r="F238" s="93">
        <f t="shared" si="1"/>
        <v>95.743358125965557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6358574.3799999999</v>
      </c>
      <c r="E239" s="104">
        <f t="shared" si="43"/>
        <v>6188123.9199999999</v>
      </c>
      <c r="F239" s="93">
        <f t="shared" si="1"/>
        <v>97.319360444439752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6333610.29</v>
      </c>
      <c r="E240" s="247">
        <v>6188123.9199999999</v>
      </c>
      <c r="F240" s="93">
        <f t="shared" si="1"/>
        <v>97.702947239590898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24964.09</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212429.88999999998</v>
      </c>
      <c r="E242" s="104">
        <f t="shared" si="44"/>
        <v>303598.78999999998</v>
      </c>
      <c r="F242" s="93">
        <f t="shared" si="1"/>
        <v>142.91717140182109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73.400000000000006</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212356.49</v>
      </c>
      <c r="E244" s="247">
        <v>303598.78999999998</v>
      </c>
      <c r="F244" s="93">
        <f t="shared" si="1"/>
        <v>142.96657003513289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214265.29000000004</v>
      </c>
      <c r="E245" s="104">
        <f t="shared" si="45"/>
        <v>106695.97000000009</v>
      </c>
      <c r="F245" s="93">
        <f t="shared" si="1"/>
        <v>49.796198908371984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577830.78</v>
      </c>
      <c r="E246" s="104">
        <f t="shared" si="46"/>
        <v>891887.69000000006</v>
      </c>
      <c r="F246" s="93">
        <f t="shared" si="1"/>
        <v>154.35101778413397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397132.41</v>
      </c>
      <c r="E247" s="247">
        <v>799154.42</v>
      </c>
      <c r="F247" s="93">
        <f t="shared" si="1"/>
        <v>201.23122663295098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180698.37</v>
      </c>
      <c r="E249" s="247">
        <v>92733.27</v>
      </c>
      <c r="F249" s="93">
        <f t="shared" si="1"/>
        <v>51.319372720406939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363565.49</v>
      </c>
      <c r="E250" s="104">
        <f t="shared" si="47"/>
        <v>785191.72</v>
      </c>
      <c r="F250" s="93">
        <f t="shared" si="1"/>
        <v>215.96981605707407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363565.49</v>
      </c>
      <c r="E252" s="247">
        <v>785191.72</v>
      </c>
      <c r="F252" s="93">
        <f t="shared" si="1"/>
        <v>215.96981605707407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44648.51</v>
      </c>
      <c r="E255" s="247">
        <v>45935.99</v>
      </c>
      <c r="F255" s="93">
        <f t="shared" si="1"/>
        <v>102.88359006829117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1836655.96</v>
      </c>
      <c r="E259" s="104">
        <f t="shared" si="49"/>
        <v>1720571.76</v>
      </c>
      <c r="F259" s="93">
        <f t="shared" si="1"/>
        <v>93.679589290092196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1836655.96</v>
      </c>
      <c r="E260" s="248">
        <v>1720571.76</v>
      </c>
      <c r="F260" s="97">
        <f t="shared" si="1"/>
        <v>93.679589290092196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24964.09</v>
      </c>
      <c r="E262" s="247">
        <v>23399.72</v>
      </c>
      <c r="F262" s="93">
        <f t="shared" ref="F262:F322" si="50">IF(D262&gt;0,IF(E262/D262&gt;=100,"&gt;&gt;100",E262/D262*100),"-")</f>
        <v>93.733518826442307</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80685.399999999994</v>
      </c>
      <c r="E264" s="247">
        <v>81248.149999999994</v>
      </c>
      <c r="F264" s="93">
        <f t="shared" si="50"/>
        <v>100.69746199436329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12936.65</v>
      </c>
      <c r="E265" s="247">
        <v>19509.810000000001</v>
      </c>
      <c r="F265" s="93">
        <f t="shared" si="50"/>
        <v>150.81037208241702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760.9</v>
      </c>
      <c r="E268" s="247">
        <v>2670.26</v>
      </c>
      <c r="F268" s="93">
        <f t="shared" si="50"/>
        <v>350.93441976606653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219</v>
      </c>
      <c r="E269" s="247">
        <v>1265.79</v>
      </c>
      <c r="F269" s="93">
        <f t="shared" si="50"/>
        <v>577.98630136986299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2312.5100000000002</v>
      </c>
      <c r="E271" s="247">
        <v>796.34</v>
      </c>
      <c r="F271" s="93">
        <f t="shared" si="50"/>
        <v>34.436175411133355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2610.4299999999998</v>
      </c>
      <c r="E287" s="247">
        <v>2702.48</v>
      </c>
      <c r="F287" s="93">
        <f t="shared" si="50"/>
        <v>103.52623897212337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64379.05</v>
      </c>
      <c r="E288" s="247">
        <v>129167.82</v>
      </c>
      <c r="F288" s="93">
        <f t="shared" si="50"/>
        <v>200.6364182136891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43031.4</v>
      </c>
      <c r="E289" s="247">
        <v>4206.59</v>
      </c>
      <c r="F289" s="93">
        <f t="shared" si="50"/>
        <v>9.7756289593180785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37862.949999999997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212429.89</v>
      </c>
      <c r="E294" s="247">
        <v>303598.78999999998</v>
      </c>
      <c r="F294" s="93">
        <f t="shared" si="50"/>
        <v>142.91717140182107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31675.15</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255</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5948.05</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211376.16999999998</v>
      </c>
      <c r="E5" s="79">
        <f t="shared" si="0"/>
        <v>256020.77000000002</v>
      </c>
      <c r="F5" s="80">
        <f t="shared" ref="F5:F141" si="1">IF(D5&gt;0,IF(E5/D5&gt;=100,"&gt;&gt;100",E5/D5*100),"-")</f>
        <v>121.12092389600969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45498.740000000005</v>
      </c>
      <c r="E6" s="81">
        <f t="shared" si="2"/>
        <v>55434.509999999995</v>
      </c>
      <c r="F6" s="63">
        <f t="shared" si="1"/>
        <v>121.83746187257051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40487.01</v>
      </c>
      <c r="E7" s="249">
        <v>49070.239999999998</v>
      </c>
      <c r="F7" s="63">
        <f t="shared" si="1"/>
        <v>121.19996018476049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5011.7299999999996</v>
      </c>
      <c r="E8" s="249">
        <v>6364.27</v>
      </c>
      <c r="F8" s="63">
        <f t="shared" si="1"/>
        <v>126.98748735466599</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165877.43</v>
      </c>
      <c r="E13" s="81">
        <f t="shared" si="4"/>
        <v>200586.26</v>
      </c>
      <c r="F13" s="63">
        <f t="shared" si="1"/>
        <v>120.92438374527505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125020.5</v>
      </c>
      <c r="E14" s="249">
        <v>145577.84</v>
      </c>
      <c r="F14" s="63">
        <f t="shared" si="1"/>
        <v>116.44317531924764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40856.93</v>
      </c>
      <c r="E16" s="249">
        <v>55008.42</v>
      </c>
      <c r="F16" s="63">
        <f t="shared" si="1"/>
        <v>134.63669443592556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22681.57</v>
      </c>
      <c r="E28" s="81">
        <f t="shared" si="6"/>
        <v>16327.23</v>
      </c>
      <c r="F28" s="63">
        <f t="shared" si="1"/>
        <v>71.984567205885668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22681.57</v>
      </c>
      <c r="E30" s="249">
        <v>16327.23</v>
      </c>
      <c r="F30" s="63">
        <f t="shared" si="1"/>
        <v>71.984567205885668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277771.56</v>
      </c>
      <c r="E35" s="81">
        <f t="shared" si="7"/>
        <v>433349.99</v>
      </c>
      <c r="F35" s="63">
        <f t="shared" si="1"/>
        <v>156.00948851639095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3359.54</v>
      </c>
      <c r="E36" s="81">
        <f t="shared" si="8"/>
        <v>1337.98</v>
      </c>
      <c r="F36" s="63">
        <f t="shared" si="1"/>
        <v>39.826285741500328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3359.54</v>
      </c>
      <c r="E38" s="249">
        <v>1337.98</v>
      </c>
      <c r="F38" s="63">
        <f t="shared" si="1"/>
        <v>39.826285741500328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8573.51</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8573.51</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237614.84</v>
      </c>
      <c r="E54" s="81">
        <f t="shared" si="12"/>
        <v>397385.01</v>
      </c>
      <c r="F54" s="63">
        <f t="shared" si="1"/>
        <v>167.23913792589721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188197.91</v>
      </c>
      <c r="E55" s="249">
        <v>388465.12</v>
      </c>
      <c r="F55" s="63">
        <f t="shared" si="1"/>
        <v>206.41308928457281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49416.93</v>
      </c>
      <c r="E59" s="249">
        <v>8919.89</v>
      </c>
      <c r="F59" s="63">
        <f t="shared" si="1"/>
        <v>18.050271435315789</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36797.18</v>
      </c>
      <c r="E61" s="81">
        <f t="shared" si="13"/>
        <v>26053.49</v>
      </c>
      <c r="F61" s="63">
        <f t="shared" si="1"/>
        <v>70.802952834972686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36797.18</v>
      </c>
      <c r="E64" s="249">
        <v>26053.49</v>
      </c>
      <c r="F64" s="63">
        <f t="shared" si="1"/>
        <v>70.802952834972686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32908.15</v>
      </c>
      <c r="E75" s="81">
        <f t="shared" si="15"/>
        <v>96148.58</v>
      </c>
      <c r="F75" s="63">
        <f t="shared" si="1"/>
        <v>292.17254692226697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9350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32908.15</v>
      </c>
      <c r="E81" s="249">
        <v>86798.58</v>
      </c>
      <c r="F81" s="63">
        <f t="shared" si="1"/>
        <v>263.76013236842545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1068248.5499999998</v>
      </c>
      <c r="E82" s="81">
        <f t="shared" si="16"/>
        <v>660115.89999999991</v>
      </c>
      <c r="F82" s="63">
        <f t="shared" si="1"/>
        <v>61.794223825531994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989753.2</v>
      </c>
      <c r="E84" s="249">
        <v>482265.35</v>
      </c>
      <c r="F84" s="63">
        <f t="shared" si="1"/>
        <v>48.72581871925243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19097.07</v>
      </c>
      <c r="E86" s="249">
        <v>15163.97</v>
      </c>
      <c r="F86" s="63">
        <f t="shared" si="1"/>
        <v>79.404694018506504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59398.28</v>
      </c>
      <c r="E87" s="249">
        <v>152559.72</v>
      </c>
      <c r="F87" s="63">
        <f t="shared" si="1"/>
        <v>256.84198262980004</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10126.86</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161246.68999999997</v>
      </c>
      <c r="E107" s="81">
        <f t="shared" si="21"/>
        <v>86028.46</v>
      </c>
      <c r="F107" s="63">
        <f t="shared" si="1"/>
        <v>53.352078110874722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128667.99</v>
      </c>
      <c r="E108" s="249">
        <v>70528.460000000006</v>
      </c>
      <c r="F108" s="63">
        <f t="shared" si="1"/>
        <v>54.814301521303008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9300</v>
      </c>
      <c r="E109" s="249">
        <v>12500</v>
      </c>
      <c r="F109" s="63">
        <f t="shared" si="1"/>
        <v>134.40860215053763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12392.93</v>
      </c>
      <c r="E111" s="249">
        <v>500</v>
      </c>
      <c r="F111" s="63">
        <f t="shared" si="1"/>
        <v>4.034558413547078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10885.77</v>
      </c>
      <c r="E113" s="249">
        <v>2500</v>
      </c>
      <c r="F113" s="63">
        <f t="shared" si="1"/>
        <v>22.965761723791704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338007.39999999997</v>
      </c>
      <c r="E114" s="81">
        <f t="shared" si="22"/>
        <v>404433.88</v>
      </c>
      <c r="F114" s="63">
        <f t="shared" si="1"/>
        <v>119.6523744746417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328849.95999999996</v>
      </c>
      <c r="E115" s="81">
        <f t="shared" si="23"/>
        <v>397737.19</v>
      </c>
      <c r="F115" s="63">
        <f t="shared" si="1"/>
        <v>120.94792105189858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320511.61</v>
      </c>
      <c r="E116" s="249">
        <v>393155.44</v>
      </c>
      <c r="F116" s="63">
        <f t="shared" si="1"/>
        <v>122.66496056102305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8338.35</v>
      </c>
      <c r="E117" s="249">
        <v>4581.75</v>
      </c>
      <c r="F117" s="63">
        <f t="shared" si="1"/>
        <v>54.947921351346487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9157.44</v>
      </c>
      <c r="E122" s="81">
        <f t="shared" si="25"/>
        <v>6696.69</v>
      </c>
      <c r="F122" s="63">
        <f t="shared" si="1"/>
        <v>73.128407065730144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9157.44</v>
      </c>
      <c r="E123" s="249">
        <v>6696.69</v>
      </c>
      <c r="F123" s="63">
        <f t="shared" si="1"/>
        <v>73.128407065730144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223560.14</v>
      </c>
      <c r="E129" s="81">
        <f t="shared" si="26"/>
        <v>165445.28</v>
      </c>
      <c r="F129" s="63">
        <f t="shared" si="1"/>
        <v>74.004820358405567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69755.240000000005</v>
      </c>
      <c r="E133" s="249">
        <v>141679.49</v>
      </c>
      <c r="F133" s="63">
        <f t="shared" si="1"/>
        <v>203.10945815683522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18382.11</v>
      </c>
      <c r="E135" s="249">
        <v>0</v>
      </c>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13113.4</v>
      </c>
      <c r="E137" s="249">
        <v>14589.02</v>
      </c>
      <c r="F137" s="63">
        <f t="shared" si="1"/>
        <v>111.25276434791893</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111500</v>
      </c>
      <c r="E138" s="249">
        <v>0</v>
      </c>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10809.39</v>
      </c>
      <c r="E140" s="249">
        <v>9176.77</v>
      </c>
      <c r="F140" s="63">
        <f t="shared" si="1"/>
        <v>84.896279993598171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2335800.23</v>
      </c>
      <c r="E141" s="106">
        <f t="shared" si="28"/>
        <v>2117870.0899999994</v>
      </c>
      <c r="F141" s="82">
        <f t="shared" si="1"/>
        <v>90.670000918700111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1480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1480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1480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1480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360313.72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2534849.62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1340531.31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529856.30000000005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656209.5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5955.83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31610.560000000001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116899.12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890719.52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303598.78999999998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303598.78999999998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2455487.66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1275650.49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501445.5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649394.24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5851.28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36070.49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82888.98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967407.28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212429.89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212429.89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439675.6799999997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6909.0700000000006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2702.4800000000005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2510.3900000000003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836.46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1017.34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656.59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192.09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192.09</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4206.59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4206.59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432766.61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129167.82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303598.78999999998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5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36887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3232</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2025-02-25T12:05:54Z</cp:lastPrinted>
  <dcterms:created xsi:type="dcterms:W3CDTF">2022-04-01T05:14:30Z</dcterms:created>
  <dcterms:modified xsi:type="dcterms:W3CDTF">2025-02-25T12:16:39Z</dcterms:modified>
</cp:coreProperties>
</file>